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8.48.6\fcie_team$\FCIE TEAM\6S -Audit\25 PMS\"/>
    </mc:Choice>
  </mc:AlternateContent>
  <bookViews>
    <workbookView xWindow="0" yWindow="0" windowWidth="20490" windowHeight="7755"/>
  </bookViews>
  <sheets>
    <sheet name="Final_Template" sheetId="18" r:id="rId1"/>
    <sheet name="Daily Sending " sheetId="24" r:id="rId2"/>
    <sheet name="Needle Type _ Database" sheetId="19" r:id="rId3"/>
    <sheet name="Style Name_Database" sheetId="20" r:id="rId4"/>
    <sheet name="Line_Database" sheetId="21" r:id="rId5"/>
    <sheet name="Line Leaders_List " sheetId="22" r:id="rId6"/>
    <sheet name="CO Technical_List" sheetId="23" r:id="rId7"/>
  </sheets>
  <definedNames>
    <definedName name="_4T">'Needle Type _ Database'!$E$1:$E$10</definedName>
    <definedName name="_xlnm._FilterDatabase" localSheetId="5" hidden="1">'Line Leaders_List '!$A$1:$L$1</definedName>
    <definedName name="_xlnm._FilterDatabase" localSheetId="3" hidden="1">'Style Name_Database'!$A$1:$B$270</definedName>
    <definedName name="BS">'Needle Type _ Database'!$K$1:$K$4</definedName>
    <definedName name="CS">'Needle Type _ Database'!$K$7:$K$20</definedName>
    <definedName name="DN">'Needle Type _ Database'!$H$1:$H$9</definedName>
    <definedName name="FL">'Needle Type _ Database'!$B$15:$B$18</definedName>
    <definedName name="GM">'Needle Type _ Database'!$N$1:$N$9</definedName>
    <definedName name="KH">'Needle Type _ Database'!$B$23</definedName>
    <definedName name="LOPP1">'CO Technical_List'!$L$2:$L$10</definedName>
    <definedName name="LOPP2">'CO Technical_List'!$L$11:$L$18</definedName>
    <definedName name="LOPP3">'CO Technical_List'!$L$19:$L$25</definedName>
    <definedName name="SLSP1">'CO Technical_List'!$D$2:$D$7</definedName>
    <definedName name="SLSP2">'CO Technical_List'!$D$8:$D$13</definedName>
    <definedName name="SLSP3">'CO Technical_List'!$D$14:$D$15</definedName>
    <definedName name="SN">'Needle Type _ Database'!$B$1:$B$12</definedName>
    <definedName name="SSSP1">'CO Technical_List'!$H$2:$H$3</definedName>
    <definedName name="SSSP2">'CO Technical_List'!$H$4:$H$6</definedName>
    <definedName name="SSSP3">'CO Technical_List'!$H$7:$H$10</definedName>
    <definedName name="WM">'Needle Type _ Database'!$B$20:$B$21</definedName>
  </definedNames>
  <calcPr calcId="152511"/>
  <fileRecoveryPr autoRecover="0"/>
</workbook>
</file>

<file path=xl/calcChain.xml><?xml version="1.0" encoding="utf-8"?>
<calcChain xmlns="http://schemas.openxmlformats.org/spreadsheetml/2006/main">
  <c r="A7" i="18" l="1"/>
  <c r="A8" i="18"/>
  <c r="A9" i="18"/>
  <c r="A10" i="18"/>
  <c r="A11" i="18"/>
  <c r="A12" i="18"/>
  <c r="A13" i="18"/>
  <c r="A14" i="18"/>
  <c r="A15" i="18"/>
  <c r="A16" i="18"/>
  <c r="A17" i="18"/>
  <c r="A18" i="18"/>
  <c r="A19" i="18"/>
  <c r="A6" i="18"/>
  <c r="D12" i="24" s="1"/>
  <c r="E12" i="24" s="1"/>
  <c r="C12" i="24"/>
  <c r="D11" i="24" l="1"/>
  <c r="D13" i="24"/>
  <c r="C13" i="24"/>
  <c r="C11" i="24"/>
  <c r="Y8" i="18"/>
  <c r="Y9" i="18"/>
  <c r="Y10" i="18"/>
  <c r="Y11" i="18"/>
  <c r="Y12" i="18"/>
  <c r="Y13" i="18"/>
  <c r="Y14" i="18"/>
  <c r="Y15" i="18"/>
  <c r="Y16" i="18"/>
  <c r="Y17" i="18"/>
  <c r="Y18" i="18"/>
  <c r="Y19" i="18"/>
  <c r="E13" i="24" l="1"/>
  <c r="C7" i="24"/>
  <c r="E11" i="24"/>
  <c r="V7" i="18"/>
  <c r="V9" i="18"/>
  <c r="V10" i="18"/>
  <c r="V11" i="18"/>
  <c r="V12" i="18"/>
  <c r="V13" i="18"/>
  <c r="V14" i="18"/>
  <c r="V15" i="18"/>
  <c r="V16" i="18"/>
  <c r="V17" i="18"/>
  <c r="V18" i="18"/>
  <c r="V19" i="18"/>
  <c r="V6" i="18"/>
  <c r="U7" i="18" l="1"/>
  <c r="Y7" i="18" s="1"/>
  <c r="U8" i="18"/>
  <c r="U9" i="18"/>
  <c r="U10" i="18"/>
  <c r="U11" i="18"/>
  <c r="U12" i="18"/>
  <c r="U13" i="18"/>
  <c r="U14" i="18"/>
  <c r="U15" i="18"/>
  <c r="U16" i="18"/>
  <c r="U17" i="18"/>
  <c r="U18" i="18"/>
  <c r="U19" i="18"/>
  <c r="U6" i="18"/>
  <c r="Y6" i="18" s="1"/>
  <c r="B7" i="18"/>
  <c r="O7" i="18" s="1"/>
  <c r="B8" i="18"/>
  <c r="O8" i="18" s="1"/>
  <c r="B9" i="18"/>
  <c r="O9" i="18" s="1"/>
  <c r="B10" i="18"/>
  <c r="O10" i="18" s="1"/>
  <c r="B11" i="18"/>
  <c r="B12" i="18"/>
  <c r="O12" i="18" s="1"/>
  <c r="B13" i="18"/>
  <c r="O13" i="18" s="1"/>
  <c r="B14" i="18"/>
  <c r="O14" i="18" s="1"/>
  <c r="B15" i="18"/>
  <c r="O15" i="18" s="1"/>
  <c r="B16" i="18"/>
  <c r="O16" i="18" s="1"/>
  <c r="B17" i="18"/>
  <c r="O17" i="18" s="1"/>
  <c r="B18" i="18"/>
  <c r="O18" i="18" s="1"/>
  <c r="B19" i="18"/>
  <c r="B6" i="18"/>
  <c r="O6" i="18" s="1"/>
  <c r="L7" i="18"/>
  <c r="L8" i="18"/>
  <c r="L9" i="18"/>
  <c r="L10" i="18"/>
  <c r="L11" i="18"/>
  <c r="L12" i="18"/>
  <c r="L13" i="18"/>
  <c r="L14" i="18"/>
  <c r="L15" i="18"/>
  <c r="L16" i="18"/>
  <c r="L17" i="18"/>
  <c r="L18" i="18"/>
  <c r="L19" i="18"/>
  <c r="L6" i="18"/>
  <c r="H7" i="18"/>
  <c r="D7" i="18" s="1"/>
  <c r="H8" i="18"/>
  <c r="D8" i="18" s="1"/>
  <c r="H9" i="18"/>
  <c r="D9" i="18" s="1"/>
  <c r="H10" i="18"/>
  <c r="D10" i="18" s="1"/>
  <c r="H11" i="18"/>
  <c r="D11" i="18" s="1"/>
  <c r="H12" i="18"/>
  <c r="D12" i="18" s="1"/>
  <c r="H13" i="18"/>
  <c r="D13" i="18" s="1"/>
  <c r="H14" i="18"/>
  <c r="D14" i="18" s="1"/>
  <c r="H15" i="18"/>
  <c r="D15" i="18" s="1"/>
  <c r="H16" i="18"/>
  <c r="D16" i="18" s="1"/>
  <c r="H17" i="18"/>
  <c r="D17" i="18" s="1"/>
  <c r="H18" i="18"/>
  <c r="D18" i="18" s="1"/>
  <c r="H19" i="18"/>
  <c r="D19" i="18" s="1"/>
  <c r="H6" i="18"/>
  <c r="D6" i="18" s="1"/>
  <c r="O11" i="18"/>
  <c r="O19" i="18"/>
  <c r="Z8" i="18"/>
  <c r="AA8" i="18" s="1"/>
  <c r="Z9" i="18"/>
  <c r="AA9" i="18" s="1"/>
  <c r="Z10" i="18"/>
  <c r="AA10" i="18" s="1"/>
  <c r="Z11" i="18"/>
  <c r="AA11" i="18" s="1"/>
  <c r="Z12" i="18"/>
  <c r="AA12" i="18" s="1"/>
  <c r="Z13" i="18"/>
  <c r="AA13" i="18" s="1"/>
  <c r="Z14" i="18"/>
  <c r="AA14" i="18" s="1"/>
  <c r="Z15" i="18"/>
  <c r="AA15" i="18" s="1"/>
  <c r="Z16" i="18"/>
  <c r="AA16" i="18" s="1"/>
  <c r="Z17" i="18"/>
  <c r="AA17" i="18" s="1"/>
  <c r="Z18" i="18"/>
  <c r="AA18" i="18" s="1"/>
  <c r="Z19" i="18"/>
  <c r="AA19" i="18" s="1"/>
  <c r="Z7" i="18" l="1"/>
  <c r="AA7" i="18" s="1"/>
  <c r="Z6" i="18"/>
  <c r="AA6" i="18" s="1"/>
  <c r="R8" i="18" l="1"/>
  <c r="V8" i="18" s="1"/>
  <c r="P7" i="18"/>
  <c r="P8" i="18"/>
  <c r="P6" i="18"/>
</calcChain>
</file>

<file path=xl/sharedStrings.xml><?xml version="1.0" encoding="utf-8"?>
<sst xmlns="http://schemas.openxmlformats.org/spreadsheetml/2006/main" count="1337" uniqueCount="696">
  <si>
    <t/>
  </si>
  <si>
    <t>Style</t>
  </si>
  <si>
    <t>Request Date</t>
  </si>
  <si>
    <t>Line</t>
  </si>
  <si>
    <t>Style Name</t>
  </si>
  <si>
    <t>Inline Date</t>
  </si>
  <si>
    <t>Offline Date</t>
  </si>
  <si>
    <t>Name of Requestor</t>
  </si>
  <si>
    <t>Breakdown Qty Per Needle Type</t>
  </si>
  <si>
    <t>LM5ADES</t>
  </si>
  <si>
    <t>LW5CFWR</t>
  </si>
  <si>
    <t>LW6BDVS</t>
  </si>
  <si>
    <t>SN</t>
  </si>
  <si>
    <t xml:space="preserve">SN-DB X 7 FFG GB       </t>
  </si>
  <si>
    <t>SN-DBX7 SAN 10</t>
  </si>
  <si>
    <t xml:space="preserve">SN-DB8 FFG   </t>
  </si>
  <si>
    <t xml:space="preserve">SN-DB X 1 SAN 10  8    </t>
  </si>
  <si>
    <t xml:space="preserve">SN-DB X 1 SAN 10 9     </t>
  </si>
  <si>
    <t xml:space="preserve">SN-DBX1SAN10 FFG#11    </t>
  </si>
  <si>
    <t xml:space="preserve">SN-DB X 7 GB           </t>
  </si>
  <si>
    <t>SN-DB X 8 GB</t>
  </si>
  <si>
    <t>SN-DB X 9  GB</t>
  </si>
  <si>
    <t>SN-DB X 11 GB</t>
  </si>
  <si>
    <t xml:space="preserve">SN-DBX1 #12            </t>
  </si>
  <si>
    <t xml:space="preserve">SN-DB X 14 GB          </t>
  </si>
  <si>
    <t>4T</t>
  </si>
  <si>
    <t>4T-DCX7 FFG GB</t>
  </si>
  <si>
    <t xml:space="preserve">4T-DCX7 SAN10          </t>
  </si>
  <si>
    <t xml:space="preserve">4T-DC # 8 SAN 10       </t>
  </si>
  <si>
    <t>4T-DCX8 FFG GB</t>
  </si>
  <si>
    <t xml:space="preserve">4T-DC9 SAN10FFG        </t>
  </si>
  <si>
    <t xml:space="preserve">4T-DCx11 SAN10 FFG     </t>
  </si>
  <si>
    <t xml:space="preserve">4T-DC X 8 GB  </t>
  </si>
  <si>
    <t xml:space="preserve">4T-DC X 9 GB         </t>
  </si>
  <si>
    <t xml:space="preserve">4T-DC X 11 GB          </t>
  </si>
  <si>
    <t xml:space="preserve">4T-DC X 14             </t>
  </si>
  <si>
    <t>DN</t>
  </si>
  <si>
    <t xml:space="preserve">DN-DP X 7 FFG GB  </t>
  </si>
  <si>
    <t xml:space="preserve">DN-DP X 7 GB           </t>
  </si>
  <si>
    <t xml:space="preserve">DN-DP X 8  GB     </t>
  </si>
  <si>
    <t xml:space="preserve">DN-DP X 9 GB           </t>
  </si>
  <si>
    <t xml:space="preserve">DN-DP X 11  GB      </t>
  </si>
  <si>
    <t xml:space="preserve">DN-DP X 14 GB          </t>
  </si>
  <si>
    <t xml:space="preserve">DN-DPX5SAN10FFG#8      </t>
  </si>
  <si>
    <t xml:space="preserve">DN-DP X 9 SAN10 FFG    </t>
  </si>
  <si>
    <t>DN-DP X 11 SAN10 GB</t>
  </si>
  <si>
    <t>BS</t>
  </si>
  <si>
    <t xml:space="preserve">BS-DPX17 #9            </t>
  </si>
  <si>
    <t xml:space="preserve">BS-DP X 17 #11 GB      </t>
  </si>
  <si>
    <t>BS-DP X 17 #14 GB</t>
  </si>
  <si>
    <t>BS-TQ X 7 # 11 GB</t>
  </si>
  <si>
    <t>GM</t>
  </si>
  <si>
    <t xml:space="preserve">GM-UO 113#8            </t>
  </si>
  <si>
    <t xml:space="preserve">GM-UO9FFG              </t>
  </si>
  <si>
    <r>
      <t xml:space="preserve">GM-UO 9  GB       </t>
    </r>
    <r>
      <rPr>
        <sz val="9"/>
        <color theme="8"/>
        <rFont val="Trebuchet MS"/>
        <family val="2"/>
      </rPr>
      <t xml:space="preserve"> </t>
    </r>
    <r>
      <rPr>
        <b/>
        <sz val="9"/>
        <color theme="8"/>
        <rFont val="Trebuchet MS"/>
        <family val="2"/>
      </rPr>
      <t xml:space="preserve">    </t>
    </r>
  </si>
  <si>
    <t xml:space="preserve">GM-UO 11 GB            </t>
  </si>
  <si>
    <t xml:space="preserve">GM-UO11 GOLD GB        </t>
  </si>
  <si>
    <t xml:space="preserve">GM-UO14 GOLD GB        </t>
  </si>
  <si>
    <t>GM-DVX57 RG #10 GB</t>
  </si>
  <si>
    <t>GM-DVX57 RG #12 GB</t>
  </si>
  <si>
    <t>GM-DVX57 RG #14 GB</t>
  </si>
  <si>
    <t>CS</t>
  </si>
  <si>
    <t xml:space="preserve">CS-UY7 FFG SAN10  </t>
  </si>
  <si>
    <t xml:space="preserve">CS-UY8 FFG SAN10       </t>
  </si>
  <si>
    <t xml:space="preserve">CS-UY9 SAN10 FFG       </t>
  </si>
  <si>
    <t xml:space="preserve">CS-UY #11 SAN10 FFG  </t>
  </si>
  <si>
    <t xml:space="preserve">CS-UY #8 R GB          </t>
  </si>
  <si>
    <t xml:space="preserve">CS-UY #9 GB            </t>
  </si>
  <si>
    <t xml:space="preserve">CS-UY #11 GB   </t>
  </si>
  <si>
    <t xml:space="preserve">CS-UY 128 GAS #12      </t>
  </si>
  <si>
    <t xml:space="preserve">CS-UY#14           </t>
  </si>
  <si>
    <t>FL</t>
  </si>
  <si>
    <t>FL-P5-42-8-J</t>
  </si>
  <si>
    <t xml:space="preserve">CS-TVX7  # 9 FFG     </t>
  </si>
  <si>
    <t xml:space="preserve">CS-TVX7  # 11 GB       </t>
  </si>
  <si>
    <t xml:space="preserve">CS-TV X7 #14       </t>
  </si>
  <si>
    <t xml:space="preserve">CS-MY X 9 GB     </t>
  </si>
  <si>
    <t xml:space="preserve">CS-MY X 11 GB   </t>
  </si>
  <si>
    <t xml:space="preserve">FL-FL X 8           </t>
  </si>
  <si>
    <t xml:space="preserve">FL-FL X 9         </t>
  </si>
  <si>
    <t xml:space="preserve">FL-FL X  11        </t>
  </si>
  <si>
    <t>WM</t>
  </si>
  <si>
    <t xml:space="preserve">WM-MTX190 #12   </t>
  </si>
  <si>
    <t xml:space="preserve">WM-MTX190 #14         </t>
  </si>
  <si>
    <t xml:space="preserve">KH </t>
  </si>
  <si>
    <t xml:space="preserve">KH-DO X 5 #14 GB       </t>
  </si>
  <si>
    <t>_4T</t>
  </si>
  <si>
    <t>Name</t>
  </si>
  <si>
    <t>LW5BPJS</t>
  </si>
  <si>
    <t>Dance Studio Jogger</t>
  </si>
  <si>
    <t>LW6AVQS</t>
  </si>
  <si>
    <t>Dance Studio Crop</t>
  </si>
  <si>
    <t>LM5426S</t>
  </si>
  <si>
    <t>ABC Pant</t>
  </si>
  <si>
    <t>LM3BHLS</t>
  </si>
  <si>
    <t>Evolution Polo</t>
  </si>
  <si>
    <t>LW4AV1S</t>
  </si>
  <si>
    <t>Dance Studio Jacket</t>
  </si>
  <si>
    <t>LM3BHVS</t>
  </si>
  <si>
    <t>IG7484S</t>
  </si>
  <si>
    <t>Relay Racer Short</t>
  </si>
  <si>
    <t>IG7483S</t>
  </si>
  <si>
    <t>Speedy Short</t>
  </si>
  <si>
    <t>IG5681S</t>
  </si>
  <si>
    <t>Rhythmic 2 Tight *HIGH LOW 7/8</t>
  </si>
  <si>
    <t>IG5720S</t>
  </si>
  <si>
    <t>Strong Spirit Tight IG5720S</t>
  </si>
  <si>
    <t>LM5583S</t>
  </si>
  <si>
    <t>LW5BPIS</t>
  </si>
  <si>
    <t>SP19 Dance Studio Pant III UL R ES LW5BPIS</t>
  </si>
  <si>
    <t>IG5635S</t>
  </si>
  <si>
    <t>Rhythmic Tight Reversible NEW MID RISE LUON</t>
  </si>
  <si>
    <t>IG5715S</t>
  </si>
  <si>
    <t>Strong Spirit Tight</t>
  </si>
  <si>
    <t>IG5675S</t>
  </si>
  <si>
    <t>Rhythmic 2 Tight Mid Rise Luon Suited Jacquard</t>
  </si>
  <si>
    <t>IG6318S</t>
  </si>
  <si>
    <t>Rhythmic 2 Crop Reversible MID RISE</t>
  </si>
  <si>
    <t>IG5677S</t>
  </si>
  <si>
    <t>IG5677S Thythmic 2 Tight Mid Rise Printed</t>
  </si>
  <si>
    <t>IG6311S</t>
  </si>
  <si>
    <t xml:space="preserve">Rhythmic 2 Crop *NEW HIGH LOW </t>
  </si>
  <si>
    <t>IG5538S</t>
  </si>
  <si>
    <t>Rhythmic Tight HIGH LOW POLY LUON</t>
  </si>
  <si>
    <t>IG5539S</t>
  </si>
  <si>
    <t>Rhythmic Tight Reversible MID RISE POLY LUON</t>
  </si>
  <si>
    <t>IG5638S</t>
  </si>
  <si>
    <t>Straight Forward Pant</t>
  </si>
  <si>
    <t>IG5655S</t>
  </si>
  <si>
    <t xml:space="preserve">Rhythmic 2 Tight *NEW HIGH LOW 7/8 </t>
  </si>
  <si>
    <t>IG6279S</t>
  </si>
  <si>
    <t xml:space="preserve">Rhythmic 2 Crop NEW HIGH LOW </t>
  </si>
  <si>
    <t>IG7513S</t>
  </si>
  <si>
    <t>Strong Spirit Short IG7513S</t>
  </si>
  <si>
    <t>IG7220S</t>
  </si>
  <si>
    <t>IG5683S</t>
  </si>
  <si>
    <t>Rhythmic 2 Tight NEW HIGH RISE IG5683S</t>
  </si>
  <si>
    <t>IG5704S</t>
  </si>
  <si>
    <t xml:space="preserve">Rhythmic 2 Tight  MID RISE LUXTREME </t>
  </si>
  <si>
    <t>LM3BKGS</t>
  </si>
  <si>
    <t>IG5621S</t>
  </si>
  <si>
    <t>LW4I09S</t>
  </si>
  <si>
    <t>IN FLUX JACKET</t>
  </si>
  <si>
    <t>IG7262S</t>
  </si>
  <si>
    <t>IG5719S</t>
  </si>
  <si>
    <t>LM3BOES</t>
  </si>
  <si>
    <t>IG3852S</t>
  </si>
  <si>
    <t>Cool Expression Tee</t>
  </si>
  <si>
    <t>IG3905S</t>
  </si>
  <si>
    <t>Cool Expression SS</t>
  </si>
  <si>
    <t>IG7226S</t>
  </si>
  <si>
    <t>LW4G23S</t>
  </si>
  <si>
    <t>IG7446S</t>
  </si>
  <si>
    <t>IG6340S</t>
  </si>
  <si>
    <t>Strong Spirit Crop</t>
  </si>
  <si>
    <t>IG5705S</t>
  </si>
  <si>
    <t>IG6341S</t>
  </si>
  <si>
    <t>LM3BHWS</t>
  </si>
  <si>
    <t>IG7500S</t>
  </si>
  <si>
    <t>IG7516S</t>
  </si>
  <si>
    <t>Strong Spirit Short IG7516S</t>
  </si>
  <si>
    <t>IG7515S</t>
  </si>
  <si>
    <t>Strong Spirit Short IG7515S</t>
  </si>
  <si>
    <t>IG7492S</t>
  </si>
  <si>
    <t>Speedy Short*SE LACE</t>
  </si>
  <si>
    <t>IG7436S</t>
  </si>
  <si>
    <t>IG6333S</t>
  </si>
  <si>
    <t xml:space="preserve">Rhythmic 2 Crop MID RISE </t>
  </si>
  <si>
    <t>IG7514S</t>
  </si>
  <si>
    <t>Two Be One Short REVERSIBLE</t>
  </si>
  <si>
    <t>IG7508S</t>
  </si>
  <si>
    <t>Two Be One Shor</t>
  </si>
  <si>
    <t>IG7532S</t>
  </si>
  <si>
    <t>IG6302S</t>
  </si>
  <si>
    <t>IG5601S</t>
  </si>
  <si>
    <t>Rhythmic Tight SP18 NEW NULU</t>
  </si>
  <si>
    <t>LW4BG3S</t>
  </si>
  <si>
    <t>LM7AB0S</t>
  </si>
  <si>
    <t>Pace Breaker</t>
  </si>
  <si>
    <t>IG6347S</t>
  </si>
  <si>
    <t>Strong Spirit Crop IG6347S</t>
  </si>
  <si>
    <t>IG5636S</t>
  </si>
  <si>
    <t>Namastay Focused Pant</t>
  </si>
  <si>
    <t>IG6359S</t>
  </si>
  <si>
    <t>Take Me To Studio Crop</t>
  </si>
  <si>
    <t>IG7530S</t>
  </si>
  <si>
    <t>Speedy Short * high rise</t>
  </si>
  <si>
    <t>IG5492S</t>
  </si>
  <si>
    <t>LM7AFMS</t>
  </si>
  <si>
    <t>Commission Short</t>
  </si>
  <si>
    <t>IG5564S</t>
  </si>
  <si>
    <t>Rhythmic 2 Tight MID RISE LUXTREME IG5564S</t>
  </si>
  <si>
    <t>LM7AL5S</t>
  </si>
  <si>
    <t>LM7AIQS</t>
  </si>
  <si>
    <t>LM7AB1S</t>
  </si>
  <si>
    <t>LM7AH4S</t>
  </si>
  <si>
    <t>IG6277S</t>
  </si>
  <si>
    <t>Rhythmic 2 Crop Reversible MID RISE_x000D_</t>
  </si>
  <si>
    <t>IG6280S</t>
  </si>
  <si>
    <t>Rhythmic Crop NEW LUXTREME IG6280S</t>
  </si>
  <si>
    <t>IG6339S</t>
  </si>
  <si>
    <t>IG6339S Take Me To Studio Crop</t>
  </si>
  <si>
    <t>LM7AH5S</t>
  </si>
  <si>
    <t>IG5694S</t>
  </si>
  <si>
    <t>Rhythmic Tight HIGH LOW MESH</t>
  </si>
  <si>
    <t>IG5739S</t>
  </si>
  <si>
    <t xml:space="preserve">Rhythmic 2 Tight High Low* Mesh </t>
  </si>
  <si>
    <t>LM5728S</t>
  </si>
  <si>
    <t>License To Train Pant</t>
  </si>
  <si>
    <t>LM7AHHS</t>
  </si>
  <si>
    <t>IG5737S</t>
  </si>
  <si>
    <t>Rhythmic Tight Mid Rise* Texture</t>
  </si>
  <si>
    <t>IG7385S</t>
  </si>
  <si>
    <t>LM3BQPS</t>
  </si>
  <si>
    <t>LW6BAPS</t>
  </si>
  <si>
    <t>IG5761S</t>
  </si>
  <si>
    <t>Rhythmic Tight High Low NULU IG5761S</t>
  </si>
  <si>
    <t>IG7541S</t>
  </si>
  <si>
    <t>IG7542S</t>
  </si>
  <si>
    <t>LM7AKMS</t>
  </si>
  <si>
    <t>IG7287S</t>
  </si>
  <si>
    <t>IG7540S</t>
  </si>
  <si>
    <t>IG7495S</t>
  </si>
  <si>
    <t>Speedy Short *SE Foil with Liner</t>
  </si>
  <si>
    <t>IG7528S</t>
  </si>
  <si>
    <t>Multi-Play Shorts</t>
  </si>
  <si>
    <t>LM3BK9S</t>
  </si>
  <si>
    <t>IG5649S</t>
  </si>
  <si>
    <t>Rhythmic Tight *New Mid Rise Foil Print IG5649S</t>
  </si>
  <si>
    <t>IG5666S</t>
  </si>
  <si>
    <t>Rhythmic Tight *NEW High Low NULU IG5666</t>
  </si>
  <si>
    <t>IG3891S</t>
  </si>
  <si>
    <t>Sherpa Furever Bomber</t>
  </si>
  <si>
    <t>IG7531S</t>
  </si>
  <si>
    <t>LM3BQTS</t>
  </si>
  <si>
    <t>IG5692S</t>
  </si>
  <si>
    <t>Rhythmic Tight MID RISE NULU</t>
  </si>
  <si>
    <t>IG6374S</t>
  </si>
  <si>
    <t xml:space="preserve">Rhythmic 2 Crop MID RISE NULU JACQUARD </t>
  </si>
  <si>
    <t>Dance Studio Pant</t>
  </si>
  <si>
    <t>IG5775S</t>
  </si>
  <si>
    <t>Rhythmic 2 Tight MID RISE NYLON LUXTREME IG5775S</t>
  </si>
  <si>
    <t>LW5CFVR</t>
  </si>
  <si>
    <t>IG6370S</t>
  </si>
  <si>
    <t>IG5721S</t>
  </si>
  <si>
    <t>Strong Spirit Tight IG5721_x000D_
S</t>
  </si>
  <si>
    <t>LM7A83S</t>
  </si>
  <si>
    <t>IG5752S</t>
  </si>
  <si>
    <t>Rhythmic 2 Tight HIGH RISE IG5752S</t>
  </si>
  <si>
    <t>LM5468T</t>
  </si>
  <si>
    <t>LM7AAOS</t>
  </si>
  <si>
    <t>LM7ANES</t>
  </si>
  <si>
    <t>IG5622S</t>
  </si>
  <si>
    <t>LM5730S</t>
  </si>
  <si>
    <t>License to Train Jogger</t>
  </si>
  <si>
    <t>IG3940S</t>
  </si>
  <si>
    <t>Sherpa Furever Wrap</t>
  </si>
  <si>
    <t>IG5725S</t>
  </si>
  <si>
    <t xml:space="preserve">Embrace The Edge Tight </t>
  </si>
  <si>
    <t>IG5757S</t>
  </si>
  <si>
    <t>Rhythmic 2 Tight MID RISE IG5757S</t>
  </si>
  <si>
    <t>LM5577S</t>
  </si>
  <si>
    <t xml:space="preserve">GRID TECH PANT </t>
  </si>
  <si>
    <t>IG5688S</t>
  </si>
  <si>
    <t>Sherpa Furever Sweatpant</t>
  </si>
  <si>
    <t>IG7552S</t>
  </si>
  <si>
    <t>Speedy Short SE SHINE</t>
  </si>
  <si>
    <t>IG3941S</t>
  </si>
  <si>
    <t>Embrace The Edge Jacket DWR</t>
  </si>
  <si>
    <t>LM7AA6S</t>
  </si>
  <si>
    <t>LM5A67S</t>
  </si>
  <si>
    <t>IG5776S</t>
  </si>
  <si>
    <t>Rhythmic 2 Tight Mid Rise NULU</t>
  </si>
  <si>
    <t>LM7ANFS</t>
  </si>
  <si>
    <t>IG3933S</t>
  </si>
  <si>
    <t>To The Peak Pullover</t>
  </si>
  <si>
    <t>LM3BSAS</t>
  </si>
  <si>
    <t>IG5733S</t>
  </si>
  <si>
    <t xml:space="preserve">Rhythmic 2 Tight High Rise SE SHINE </t>
  </si>
  <si>
    <t>IG6371S</t>
  </si>
  <si>
    <t>Rhythmic 2 Crop MID RISE NULU</t>
  </si>
  <si>
    <t>IG3998S</t>
  </si>
  <si>
    <t>To The Peak Pullover FLEECE</t>
  </si>
  <si>
    <t>IG3999S</t>
  </si>
  <si>
    <t>LM7AGXS</t>
  </si>
  <si>
    <t>LM7AGYS</t>
  </si>
  <si>
    <t>LM7AMTS</t>
  </si>
  <si>
    <t>IG7556S</t>
  </si>
  <si>
    <t>Relay Racer Short II</t>
  </si>
  <si>
    <t>LM3CAUS</t>
  </si>
  <si>
    <t>LM7AOBS</t>
  </si>
  <si>
    <t>LM3BXNS</t>
  </si>
  <si>
    <t>IG7562S</t>
  </si>
  <si>
    <t>Relay Raver Short II</t>
  </si>
  <si>
    <t>IG5777S</t>
  </si>
  <si>
    <t>Strong Spirit Tight SPACE DYE</t>
  </si>
  <si>
    <t>IG7560S</t>
  </si>
  <si>
    <t>Fast and Focused Short</t>
  </si>
  <si>
    <t>LM7AK2S</t>
  </si>
  <si>
    <t>IG7535S</t>
  </si>
  <si>
    <t>LM7AK8S</t>
  </si>
  <si>
    <t>Commission Pant</t>
  </si>
  <si>
    <t>LM7AKBS</t>
  </si>
  <si>
    <t>IG5734S</t>
  </si>
  <si>
    <t>Rhythmic 2 Tight HIGH LOW MESH</t>
  </si>
  <si>
    <t>LM5984S</t>
  </si>
  <si>
    <t>ABC Pant Slim</t>
  </si>
  <si>
    <t>IG5767S</t>
  </si>
  <si>
    <t>Rhythmic 2 Tight Mid Rise NULU SPRAY DYE</t>
  </si>
  <si>
    <t>IG5653S</t>
  </si>
  <si>
    <t>Tranquil Spirit Jogger</t>
  </si>
  <si>
    <t>IG5668S</t>
  </si>
  <si>
    <t>IG6372S</t>
  </si>
  <si>
    <t>Tranquil Spirit Crop</t>
  </si>
  <si>
    <t>IG6373S</t>
  </si>
  <si>
    <t>LW7AT8S</t>
  </si>
  <si>
    <t>Tracker Short</t>
  </si>
  <si>
    <t>LM7AA8S</t>
  </si>
  <si>
    <t>LW7AT7S</t>
  </si>
  <si>
    <t>LM7AOTS</t>
  </si>
  <si>
    <t>LW3DUDS</t>
  </si>
  <si>
    <t>SU20 In Depth Lace Jacket update</t>
  </si>
  <si>
    <t>LM7AOFS</t>
  </si>
  <si>
    <t>LM7AQKS</t>
  </si>
  <si>
    <t>LM7AMWS</t>
  </si>
  <si>
    <t>LM7AORS</t>
  </si>
  <si>
    <t>LW7AVDS</t>
  </si>
  <si>
    <t>LM7AOGS</t>
  </si>
  <si>
    <t>LM5A29S</t>
  </si>
  <si>
    <t>ABC Jogger</t>
  </si>
  <si>
    <t>LM5ABCS</t>
  </si>
  <si>
    <t>LM5968S</t>
  </si>
  <si>
    <t>LW7AZ2S</t>
  </si>
  <si>
    <t>LM5967S</t>
  </si>
  <si>
    <t>LW7BH0S</t>
  </si>
  <si>
    <t>Wunder Train Short</t>
  </si>
  <si>
    <t>LM5ABDS</t>
  </si>
  <si>
    <t>LW5CZHS</t>
  </si>
  <si>
    <t>Beyond the Studio</t>
  </si>
  <si>
    <t>LW5DBHS</t>
  </si>
  <si>
    <t>LW6BJ6S</t>
  </si>
  <si>
    <t>LW6BJBS</t>
  </si>
  <si>
    <t>LW6BKTS</t>
  </si>
  <si>
    <t>LW5DD6S</t>
  </si>
  <si>
    <t>LW5DBFS</t>
  </si>
  <si>
    <t>LM5A85S</t>
  </si>
  <si>
    <t>LM5A31T</t>
  </si>
  <si>
    <t>LW7BEWS</t>
  </si>
  <si>
    <t>Wunder Lux Short</t>
  </si>
  <si>
    <t>LM7AK3S</t>
  </si>
  <si>
    <t>LM3CLWS</t>
  </si>
  <si>
    <t>LW5BZIS</t>
  </si>
  <si>
    <t>LM5A34S</t>
  </si>
  <si>
    <t>LM5971S</t>
  </si>
  <si>
    <t>LM5972S</t>
  </si>
  <si>
    <t>LM7AJXS</t>
  </si>
  <si>
    <t>LM7AHGS</t>
  </si>
  <si>
    <t>LW9DQPS</t>
  </si>
  <si>
    <t xml:space="preserve">Fringe Fighter Headband </t>
  </si>
  <si>
    <t>LW9CQWS</t>
  </si>
  <si>
    <t>LW9DE7S</t>
  </si>
  <si>
    <t>LM7ASTS</t>
  </si>
  <si>
    <t>LM7ARWS</t>
  </si>
  <si>
    <t>LM7AEUS</t>
  </si>
  <si>
    <t>LM7ARXS</t>
  </si>
  <si>
    <t>LM3CVTS</t>
  </si>
  <si>
    <t>LM7ASSS</t>
  </si>
  <si>
    <t>LM7AV7S</t>
  </si>
  <si>
    <t>LM7AWQS</t>
  </si>
  <si>
    <t>LW7BESS</t>
  </si>
  <si>
    <t>LM7AWPS</t>
  </si>
  <si>
    <t>LW7BHJS</t>
  </si>
  <si>
    <t>LW7BEVS</t>
  </si>
  <si>
    <t>LM7ASJS</t>
  </si>
  <si>
    <t>LM7AQFS</t>
  </si>
  <si>
    <t>LM7AWRS</t>
  </si>
  <si>
    <t>LW7AQQS</t>
  </si>
  <si>
    <t>LW7BL9S</t>
  </si>
  <si>
    <t>LW9DPXS</t>
  </si>
  <si>
    <t>LW7AT9S</t>
  </si>
  <si>
    <t>LW9DSES</t>
  </si>
  <si>
    <t>LM7ATCS</t>
  </si>
  <si>
    <t>LW5DSCS</t>
  </si>
  <si>
    <t>LM7AQES</t>
  </si>
  <si>
    <t>LW7BR5S</t>
  </si>
  <si>
    <t>LW7BR7S</t>
  </si>
  <si>
    <t>LW7BLBS</t>
  </si>
  <si>
    <t>LW7BEUS</t>
  </si>
  <si>
    <t>LW9DPYS</t>
  </si>
  <si>
    <t>LW6BKUS</t>
  </si>
  <si>
    <t>LM7ASGS</t>
  </si>
  <si>
    <t>LM7AUOS</t>
  </si>
  <si>
    <t>LM7AUHS</t>
  </si>
  <si>
    <t>LW7BSCS</t>
  </si>
  <si>
    <t>LM7AUIS</t>
  </si>
  <si>
    <t>LM5AF2S</t>
  </si>
  <si>
    <t>LM5AF3S</t>
  </si>
  <si>
    <t>LM5ADFS</t>
  </si>
  <si>
    <t>LM3DEES</t>
  </si>
  <si>
    <t>LM3DKDS</t>
  </si>
  <si>
    <t>LM5AF0S</t>
  </si>
  <si>
    <t>LM5AJ9A</t>
  </si>
  <si>
    <t>LM5AF1S</t>
  </si>
  <si>
    <t>LM5AFFT</t>
  </si>
  <si>
    <t>LW7BLFS</t>
  </si>
  <si>
    <t>S2250WTR804C</t>
  </si>
  <si>
    <t>WTR  HTRDY  SHO</t>
  </si>
  <si>
    <t>HYBRID PANT</t>
  </si>
  <si>
    <t>LW7BGZS</t>
  </si>
  <si>
    <t>Invigorate HR Short</t>
  </si>
  <si>
    <t>LW7BIYS</t>
  </si>
  <si>
    <t>LW7CA6S</t>
  </si>
  <si>
    <t>Invigorate HR Crop</t>
  </si>
  <si>
    <t>LW6BIHS</t>
  </si>
  <si>
    <t>LW6BAXS</t>
  </si>
  <si>
    <t xml:space="preserve">Shorts/WOVEN </t>
  </si>
  <si>
    <t>Pants/WOVEN</t>
  </si>
  <si>
    <t>Armour Sport Woven</t>
  </si>
  <si>
    <t>LW6BJDS</t>
  </si>
  <si>
    <t>LW6BPBS</t>
  </si>
  <si>
    <t>LM7AI9S</t>
  </si>
  <si>
    <t>At Ease Short</t>
  </si>
  <si>
    <t>LM3CYCS</t>
  </si>
  <si>
    <t>LM3CY5S</t>
  </si>
  <si>
    <t>LM3CY6S</t>
  </si>
  <si>
    <t>LM3CY9S</t>
  </si>
  <si>
    <t>LW9DOZS</t>
  </si>
  <si>
    <t>LW9DVMS</t>
  </si>
  <si>
    <t>LW9DVLS</t>
  </si>
  <si>
    <t>LM5642S</t>
  </si>
  <si>
    <t>At Ease Jogger</t>
  </si>
  <si>
    <t>LW5CQDS</t>
  </si>
  <si>
    <t>Wunder Lux Tight</t>
  </si>
  <si>
    <t>LM7AV4S</t>
  </si>
  <si>
    <t>At Ease Short 7</t>
  </si>
  <si>
    <t>LM3DE7S</t>
  </si>
  <si>
    <t>LW5DJ5S</t>
  </si>
  <si>
    <t>Invigorate HR Tight</t>
  </si>
  <si>
    <t>LW5CQFS</t>
  </si>
  <si>
    <t>In Movement HR Tight</t>
  </si>
  <si>
    <t>LW6BNFS</t>
  </si>
  <si>
    <t>Wunder Train HR Crop</t>
  </si>
  <si>
    <t>LM5AK6S</t>
  </si>
  <si>
    <t>LM5AFWS</t>
  </si>
  <si>
    <t>LM5AFXS</t>
  </si>
  <si>
    <t>LW5CX1S</t>
  </si>
  <si>
    <t>LM3CY8S</t>
  </si>
  <si>
    <t>LW6BNGS</t>
  </si>
  <si>
    <t>LW5CQLS</t>
  </si>
  <si>
    <t>LW5DJ6S</t>
  </si>
  <si>
    <t>Invigorate HR Tigh</t>
  </si>
  <si>
    <t>LM3CYDS</t>
  </si>
  <si>
    <t>Evolution Long Sleeve Polo</t>
  </si>
  <si>
    <t>LW5DDRA</t>
  </si>
  <si>
    <t>LM3BF7S</t>
  </si>
  <si>
    <t>At Ease Hoodie</t>
  </si>
  <si>
    <t>LM5AF6S</t>
  </si>
  <si>
    <t>FAC Needle Inventory Template 2021</t>
  </si>
  <si>
    <t xml:space="preserve">GM-UO 9  GB            </t>
  </si>
  <si>
    <t xml:space="preserve">Prod'n </t>
  </si>
  <si>
    <t>Actual Return Date</t>
  </si>
  <si>
    <t>Expected
Return Date</t>
  </si>
  <si>
    <t xml:space="preserve">Team </t>
  </si>
  <si>
    <t>A</t>
  </si>
  <si>
    <t>B</t>
  </si>
  <si>
    <t xml:space="preserve">Line </t>
  </si>
  <si>
    <t>P1</t>
  </si>
  <si>
    <t>P2</t>
  </si>
  <si>
    <t>P3</t>
  </si>
  <si>
    <t xml:space="preserve">Status </t>
  </si>
  <si>
    <t>Return Rate</t>
  </si>
  <si>
    <t>No.</t>
  </si>
  <si>
    <t>ATR/MAT/AWL</t>
  </si>
  <si>
    <t>Dept.</t>
  </si>
  <si>
    <t>Section</t>
  </si>
  <si>
    <t>Position code</t>
  </si>
  <si>
    <t>Position Title</t>
  </si>
  <si>
    <t>Cost</t>
  </si>
  <si>
    <t>Employee#</t>
  </si>
  <si>
    <t>Enrolled Date</t>
  </si>
  <si>
    <t>Regular on</t>
  </si>
  <si>
    <t>Status</t>
  </si>
  <si>
    <t>PRO</t>
  </si>
  <si>
    <t>LL</t>
  </si>
  <si>
    <t>Line Leader</t>
  </si>
  <si>
    <t>I</t>
  </si>
  <si>
    <t>F4005406</t>
  </si>
  <si>
    <t>ORNA,JOSEPH</t>
  </si>
  <si>
    <t>R</t>
  </si>
  <si>
    <t>F4005980</t>
  </si>
  <si>
    <t>MANTO,JURY</t>
  </si>
  <si>
    <t>F4009773</t>
  </si>
  <si>
    <t>PADINAS,MOFIE</t>
  </si>
  <si>
    <t>F1001570</t>
  </si>
  <si>
    <t>RUTO,BERLINDA</t>
  </si>
  <si>
    <t>F2002182</t>
  </si>
  <si>
    <t>COBACHA,MENCHIE</t>
  </si>
  <si>
    <t>F3001436</t>
  </si>
  <si>
    <t>CARDEÑO,FRANK LEE</t>
  </si>
  <si>
    <t>F4000064</t>
  </si>
  <si>
    <t>SORONIO,EVELYN</t>
  </si>
  <si>
    <t>F4002061</t>
  </si>
  <si>
    <t>LAURON,JENNIFER</t>
  </si>
  <si>
    <t>F1001569</t>
  </si>
  <si>
    <t>COMPUESTO,BEVERLY</t>
  </si>
  <si>
    <t>F1001392</t>
  </si>
  <si>
    <t>SAMONTE,NINO JAY</t>
  </si>
  <si>
    <t>F1001391</t>
  </si>
  <si>
    <t>BELEGORIO,FERNAN</t>
  </si>
  <si>
    <t>F3001812</t>
  </si>
  <si>
    <t>SAROL,HAZEL</t>
  </si>
  <si>
    <t>S4000027</t>
  </si>
  <si>
    <t>COSEP,MARITESS</t>
  </si>
  <si>
    <t>F4004686</t>
  </si>
  <si>
    <t>ANDALES,RYAN</t>
  </si>
  <si>
    <t>F2000947</t>
  </si>
  <si>
    <t>DIONALDO,NORMALYN</t>
  </si>
  <si>
    <t>F3001274</t>
  </si>
  <si>
    <t>BONLAGUA,FRANCISCA</t>
  </si>
  <si>
    <t>11A</t>
  </si>
  <si>
    <t>F4003499</t>
  </si>
  <si>
    <t>EROC,RANEL</t>
  </si>
  <si>
    <t>11B</t>
  </si>
  <si>
    <t>F4006955</t>
  </si>
  <si>
    <t>MAHILUM,HONIEBEY</t>
  </si>
  <si>
    <t>12A</t>
  </si>
  <si>
    <t>S3000861</t>
  </si>
  <si>
    <t>BUENAVISTA,MA. MARITES</t>
  </si>
  <si>
    <t>12B</t>
  </si>
  <si>
    <t>S4005113</t>
  </si>
  <si>
    <t>ABENASA,NILLA</t>
  </si>
  <si>
    <t>13A</t>
  </si>
  <si>
    <t>S4002190</t>
  </si>
  <si>
    <t>VILLARMIA,JOLLIMER</t>
  </si>
  <si>
    <t>14A</t>
  </si>
  <si>
    <t>S4005158</t>
  </si>
  <si>
    <t>INOT,JOENEVI</t>
  </si>
  <si>
    <t>14B</t>
  </si>
  <si>
    <t>F2001182</t>
  </si>
  <si>
    <t>VILLANESO,MARISA</t>
  </si>
  <si>
    <t>15A</t>
  </si>
  <si>
    <t>LOP</t>
  </si>
  <si>
    <t>Lead Operator</t>
  </si>
  <si>
    <t>F4005424</t>
  </si>
  <si>
    <t>BONGHANOY,JONA</t>
  </si>
  <si>
    <t>R-UP</t>
  </si>
  <si>
    <t>15B</t>
  </si>
  <si>
    <t>F4005132</t>
  </si>
  <si>
    <t>LEPITEN,DANIEL</t>
  </si>
  <si>
    <t>16A</t>
  </si>
  <si>
    <t>F4006379</t>
  </si>
  <si>
    <t>ECAONAPO,ELLA</t>
  </si>
  <si>
    <t>16B</t>
  </si>
  <si>
    <t>F4004829</t>
  </si>
  <si>
    <t>VALLESER,JAY</t>
  </si>
  <si>
    <t>17A</t>
  </si>
  <si>
    <t>F4001522</t>
  </si>
  <si>
    <t>TACOLOY,JIZZA JOY</t>
  </si>
  <si>
    <t>18A</t>
  </si>
  <si>
    <t>S4000063</t>
  </si>
  <si>
    <t>PARAME,PERLA</t>
  </si>
  <si>
    <t>18B</t>
  </si>
  <si>
    <t>F4004958</t>
  </si>
  <si>
    <t>DUNGKILAB,JONREY</t>
  </si>
  <si>
    <t>19A</t>
  </si>
  <si>
    <t>S3002030</t>
  </si>
  <si>
    <t>MANAYON,FRANCISCO</t>
  </si>
  <si>
    <t>19B</t>
  </si>
  <si>
    <t>S4005039</t>
  </si>
  <si>
    <t>ALISTRE,GERALD</t>
  </si>
  <si>
    <t>20A</t>
  </si>
  <si>
    <t>S4012660</t>
  </si>
  <si>
    <t>TIROL,MELISA</t>
  </si>
  <si>
    <t>21A</t>
  </si>
  <si>
    <t>S5000783</t>
  </si>
  <si>
    <t>ESTENZO,JANETH</t>
  </si>
  <si>
    <t>21B</t>
  </si>
  <si>
    <t>S4005042</t>
  </si>
  <si>
    <t>YAUN,CHRISTINE</t>
  </si>
  <si>
    <t>22A</t>
  </si>
  <si>
    <t>F4000487</t>
  </si>
  <si>
    <t>MONTO,ANALYN</t>
  </si>
  <si>
    <t>22B</t>
  </si>
  <si>
    <t>S4004639</t>
  </si>
  <si>
    <t>DIZON,JUNMAR</t>
  </si>
  <si>
    <t>23A</t>
  </si>
  <si>
    <t>S4010730</t>
  </si>
  <si>
    <t>REMOLISAN,PHIL BOY</t>
  </si>
  <si>
    <t>23B</t>
  </si>
  <si>
    <t>S3007687</t>
  </si>
  <si>
    <t>LUCEÑO,REMON</t>
  </si>
  <si>
    <t>24A</t>
  </si>
  <si>
    <t>S4005640</t>
  </si>
  <si>
    <t>DEL CASTILLO,MA. CRISTINA</t>
  </si>
  <si>
    <t>24B</t>
  </si>
  <si>
    <t>S4007013</t>
  </si>
  <si>
    <t>GINGOYON,GRACE</t>
  </si>
  <si>
    <t>25A</t>
  </si>
  <si>
    <t>S4002917</t>
  </si>
  <si>
    <t>ALAS,JOYCE</t>
  </si>
  <si>
    <t>25B</t>
  </si>
  <si>
    <t>S2001246</t>
  </si>
  <si>
    <t>APOLO,JULIUS</t>
  </si>
  <si>
    <t>26A</t>
  </si>
  <si>
    <t>S4008545</t>
  </si>
  <si>
    <t>VILLANUEVA,ERNIÑA</t>
  </si>
  <si>
    <t>ATR</t>
  </si>
  <si>
    <t>F4001198</t>
  </si>
  <si>
    <t>ABILLA,MICHELLE</t>
  </si>
  <si>
    <t>LL'S TRAINING</t>
  </si>
  <si>
    <t>RL-A</t>
  </si>
  <si>
    <t>S4001698</t>
  </si>
  <si>
    <t>MONTERO,MARICHU</t>
  </si>
  <si>
    <t xml:space="preserve">Line_Team </t>
  </si>
  <si>
    <t>7A</t>
  </si>
  <si>
    <t>1A</t>
  </si>
  <si>
    <t>1B</t>
  </si>
  <si>
    <t>2A</t>
  </si>
  <si>
    <t>3A</t>
  </si>
  <si>
    <t>3B</t>
  </si>
  <si>
    <t>4A</t>
  </si>
  <si>
    <t>4B</t>
  </si>
  <si>
    <t>5A</t>
  </si>
  <si>
    <t>5B</t>
  </si>
  <si>
    <t>6A</t>
  </si>
  <si>
    <t>6B</t>
  </si>
  <si>
    <t>7B</t>
  </si>
  <si>
    <t>8B</t>
  </si>
  <si>
    <t>9A</t>
  </si>
  <si>
    <t>9B</t>
  </si>
  <si>
    <r>
      <t xml:space="preserve">Receiver Name 
</t>
    </r>
    <r>
      <rPr>
        <sz val="8"/>
        <color theme="1"/>
        <rFont val="Tahoma"/>
        <family val="2"/>
      </rPr>
      <t>(Line Leader)</t>
    </r>
  </si>
  <si>
    <t>Requestor</t>
  </si>
  <si>
    <t>ALIPAR,CHAREYN</t>
  </si>
  <si>
    <t>ACOGIDO,ROWENA</t>
  </si>
  <si>
    <t>CAPA,FLORA</t>
  </si>
  <si>
    <t>CAMBARIJAN,JOMELY</t>
  </si>
  <si>
    <t>YUCOT,ANABEL</t>
  </si>
  <si>
    <t>ENAD,SHEILA MAE</t>
  </si>
  <si>
    <t>TALISIC,LILET</t>
  </si>
  <si>
    <t>SALIGUE,SONIA</t>
  </si>
  <si>
    <t>ARRESGADO,LORENA</t>
  </si>
  <si>
    <t>DUGHO,CALEXTO</t>
  </si>
  <si>
    <t>MONTEROLA,ARGIE</t>
  </si>
  <si>
    <t>CACHO,GEORGINA</t>
  </si>
  <si>
    <t>DUNGOG,CELESTINO</t>
  </si>
  <si>
    <t>BEROT,JENNIFER</t>
  </si>
  <si>
    <t>RODRIGUEZ,KEVIN</t>
  </si>
  <si>
    <t>PELEGRIN,JENALEN</t>
  </si>
  <si>
    <t>SERETO,JUGIE</t>
  </si>
  <si>
    <t>BARRIL,DEONALD</t>
  </si>
  <si>
    <t>DEALAGDON,DENNES</t>
  </si>
  <si>
    <t>GABUYA,MICHELLE</t>
  </si>
  <si>
    <t>RICAÑA,LYNNETH</t>
  </si>
  <si>
    <t>CALLORA,JUANA</t>
  </si>
  <si>
    <t>ALINSOLORIN,ARDEN</t>
  </si>
  <si>
    <t>ROSALES,SHERYL MAE</t>
  </si>
  <si>
    <t>SLS</t>
  </si>
  <si>
    <t>CONTADO,DALY</t>
  </si>
  <si>
    <t>MANGUBAT,ETHEL</t>
  </si>
  <si>
    <t>LUTAO,QUEENY</t>
  </si>
  <si>
    <t>OPLE,JUDEISA</t>
  </si>
  <si>
    <t>PALOMINO,JOSIE</t>
  </si>
  <si>
    <t>ABRANILLA,MYRNA</t>
  </si>
  <si>
    <t>LAPUJA,ANABELLA</t>
  </si>
  <si>
    <t>TIROL,MILANE</t>
  </si>
  <si>
    <t>MORALES,ANALYN</t>
  </si>
  <si>
    <t>CARBAJOSA,MARICEL</t>
  </si>
  <si>
    <t>MASICAMPO,MYLENE</t>
  </si>
  <si>
    <t>BARAGA,LYDIA</t>
  </si>
  <si>
    <t>OBERES,CHARITO</t>
  </si>
  <si>
    <t>OCHEA,ARNNE</t>
  </si>
  <si>
    <t>SSS</t>
  </si>
  <si>
    <t>CUADERO,NERIA</t>
  </si>
  <si>
    <t>ARCILLAS,JOANN</t>
  </si>
  <si>
    <t>ANDALES,MARY JANE</t>
  </si>
  <si>
    <t>MOÑEDA,MA.LOURDES</t>
  </si>
  <si>
    <t>SEVELLITA,GENELYN</t>
  </si>
  <si>
    <t>AUTIDA,JAYBEE</t>
  </si>
  <si>
    <t>ALFANTA,MEREJOY</t>
  </si>
  <si>
    <t>MATUNHAY,ARLENE</t>
  </si>
  <si>
    <t>JAYME,JIDIE</t>
  </si>
  <si>
    <t>Requestor_Prod</t>
  </si>
  <si>
    <t>Total Released</t>
  </si>
  <si>
    <t>Total Needed</t>
  </si>
  <si>
    <t>Released Date</t>
  </si>
  <si>
    <t>Preparation Details</t>
  </si>
  <si>
    <t>Preparation Performance</t>
  </si>
  <si>
    <t>Total Returned</t>
  </si>
  <si>
    <t xml:space="preserve">Remarks </t>
  </si>
  <si>
    <t>Production #</t>
  </si>
  <si>
    <t xml:space="preserve">Total Scheduled for Return </t>
  </si>
  <si>
    <t>Total Returned Needle</t>
  </si>
  <si>
    <t xml:space="preserve">Rating </t>
  </si>
  <si>
    <t xml:space="preserve">FAC Needle Return Report </t>
  </si>
  <si>
    <t>Overall Rating</t>
  </si>
  <si>
    <t>Return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</si>
</sst>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mm/dd/yyyy"/>
    <numFmt numFmtId="167" formatCode="yyyy/mm/dd"/>
  </numFmts>
  <fonts count="28">
    <font>
      <sz val="12"/>
      <color theme="1"/>
      <name val="Calibri"/>
      <family val="2"/>
      <charset val="136"/>
      <scheme val="minor"/>
    </font>
    <font>
      <sz val="11"/>
      <color theme="1"/>
      <name val="Calibri"/>
      <family val="2"/>
      <scheme val="minor"/>
    </font>
    <font>
      <sz val="12"/>
      <name val="新細明體"/>
      <family val="1"/>
      <charset val="136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Times New Roman"/>
      <family val="1"/>
    </font>
    <font>
      <sz val="10"/>
      <name val="Helv"/>
      <family val="2"/>
    </font>
    <font>
      <sz val="10"/>
      <color indexed="8"/>
      <name val="Arial"/>
      <family val="2"/>
    </font>
    <font>
      <sz val="11"/>
      <color theme="1"/>
      <name val="Calibri"/>
      <family val="2"/>
    </font>
    <font>
      <sz val="12"/>
      <color theme="1"/>
      <name val="Calibri"/>
      <family val="1"/>
      <charset val="136"/>
      <scheme val="minor"/>
    </font>
    <font>
      <sz val="10"/>
      <color theme="1"/>
      <name val="Tahoma"/>
      <family val="2"/>
    </font>
    <font>
      <b/>
      <sz val="9"/>
      <color rgb="FF00B0F0"/>
      <name val="Trebuchet MS"/>
      <family val="2"/>
    </font>
    <font>
      <b/>
      <sz val="9"/>
      <color theme="8"/>
      <name val="Trebuchet MS"/>
      <family val="2"/>
    </font>
    <font>
      <sz val="9"/>
      <color theme="8"/>
      <name val="Trebuchet MS"/>
      <family val="2"/>
    </font>
    <font>
      <sz val="12"/>
      <color theme="1"/>
      <name val="Calibri"/>
      <family val="2"/>
      <charset val="136"/>
      <scheme val="minor"/>
    </font>
    <font>
      <b/>
      <sz val="10"/>
      <color theme="0"/>
      <name val="Tahoma"/>
      <family val="2"/>
    </font>
    <font>
      <sz val="12"/>
      <color indexed="8"/>
      <name val="Calibri"/>
      <family val="2"/>
      <charset val="136"/>
    </font>
    <font>
      <sz val="12"/>
      <color theme="1"/>
      <name val="Arial"/>
      <family val="2"/>
    </font>
    <font>
      <sz val="11"/>
      <color theme="1"/>
      <name val="Tahoma"/>
      <family val="2"/>
    </font>
    <font>
      <b/>
      <sz val="16"/>
      <color theme="0"/>
      <name val="Tahoma"/>
      <family val="2"/>
    </font>
    <font>
      <sz val="10"/>
      <name val="Times New Roman"/>
      <family val="1"/>
    </font>
    <font>
      <sz val="8"/>
      <color theme="1"/>
      <name val="Tahoma"/>
      <family val="2"/>
    </font>
    <font>
      <b/>
      <sz val="20"/>
      <color theme="0"/>
      <name val="Tahoma"/>
      <family val="2"/>
    </font>
    <font>
      <sz val="12"/>
      <color theme="1"/>
      <name val="Century Gothic"/>
      <family val="2"/>
    </font>
    <font>
      <sz val="11"/>
      <color theme="1"/>
      <name val="Century Gothic"/>
      <family val="2"/>
    </font>
    <font>
      <b/>
      <sz val="12"/>
      <color theme="1"/>
      <name val="Century Gothic"/>
      <family val="2"/>
    </font>
    <font>
      <b/>
      <sz val="14"/>
      <color theme="0"/>
      <name val="Century Gothic"/>
      <family val="2"/>
    </font>
    <font>
      <b/>
      <sz val="16"/>
      <color theme="1"/>
      <name val="Century Gothic"/>
      <family val="2"/>
    </font>
  </fonts>
  <fills count="1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DA65"/>
        <bgColor indexed="64"/>
      </patternFill>
    </fill>
    <fill>
      <patternFill patternType="solid">
        <fgColor rgb="FFBFD39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</borders>
  <cellStyleXfs count="34">
    <xf numFmtId="0" fontId="0" fillId="0" borderId="0">
      <alignment vertical="center"/>
    </xf>
    <xf numFmtId="0" fontId="2" fillId="0" borderId="0"/>
    <xf numFmtId="0" fontId="3" fillId="0" borderId="0"/>
    <xf numFmtId="0" fontId="7" fillId="0" borderId="0">
      <alignment vertical="top"/>
    </xf>
    <xf numFmtId="0" fontId="6" fillId="0" borderId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5" fillId="0" borderId="0"/>
    <xf numFmtId="0" fontId="9" fillId="0" borderId="0">
      <alignment horizontal="center" vertical="center"/>
    </xf>
    <xf numFmtId="0" fontId="9" fillId="0" borderId="0">
      <alignment horizontal="center" vertical="center"/>
    </xf>
    <xf numFmtId="0" fontId="9" fillId="0" borderId="0">
      <alignment horizontal="center" vertical="center"/>
    </xf>
    <xf numFmtId="0" fontId="9" fillId="0" borderId="0">
      <alignment vertical="center"/>
    </xf>
    <xf numFmtId="0" fontId="3" fillId="0" borderId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9" fontId="14" fillId="0" borderId="0" applyFont="0" applyFill="0" applyBorder="0" applyAlignment="0" applyProtection="0"/>
    <xf numFmtId="0" fontId="3" fillId="0" borderId="0"/>
    <xf numFmtId="0" fontId="2" fillId="0" borderId="0">
      <alignment vertical="center"/>
    </xf>
    <xf numFmtId="0" fontId="1" fillId="0" borderId="0"/>
  </cellStyleXfs>
  <cellXfs count="79">
    <xf numFmtId="0" fontId="0" fillId="0" borderId="0" xfId="0">
      <alignment vertical="center"/>
    </xf>
    <xf numFmtId="0" fontId="0" fillId="0" borderId="0" xfId="0">
      <alignment vertical="center"/>
    </xf>
    <xf numFmtId="0" fontId="10" fillId="0" borderId="0" xfId="0" applyFont="1">
      <alignment vertical="center"/>
    </xf>
    <xf numFmtId="0" fontId="10" fillId="0" borderId="4" xfId="0" applyFont="1" applyBorder="1" applyAlignment="1">
      <alignment horizontal="center" vertical="center"/>
    </xf>
    <xf numFmtId="0" fontId="10" fillId="0" borderId="4" xfId="0" applyFont="1" applyBorder="1">
      <alignment vertical="center"/>
    </xf>
    <xf numFmtId="16" fontId="10" fillId="0" borderId="4" xfId="0" applyNumberFormat="1" applyFont="1" applyBorder="1" applyAlignment="1">
      <alignment horizontal="center" vertical="center"/>
    </xf>
    <xf numFmtId="0" fontId="0" fillId="0" borderId="0" xfId="0" applyAlignment="1"/>
    <xf numFmtId="0" fontId="0" fillId="0" borderId="8" xfId="0" applyBorder="1" applyAlignment="1"/>
    <xf numFmtId="0" fontId="11" fillId="2" borderId="8" xfId="29" applyFont="1" applyFill="1" applyBorder="1" applyAlignment="1">
      <alignment horizontal="left" vertical="center"/>
    </xf>
    <xf numFmtId="0" fontId="12" fillId="0" borderId="8" xfId="29" applyFont="1" applyFill="1" applyBorder="1" applyAlignment="1">
      <alignment horizontal="left" vertical="center"/>
    </xf>
    <xf numFmtId="0" fontId="0" fillId="0" borderId="0" xfId="0" applyBorder="1">
      <alignment vertical="center"/>
    </xf>
    <xf numFmtId="0" fontId="0" fillId="0" borderId="0" xfId="0" applyBorder="1" applyAlignment="1"/>
    <xf numFmtId="0" fontId="12" fillId="0" borderId="0" xfId="29" applyFont="1" applyFill="1" applyBorder="1" applyAlignment="1">
      <alignment vertical="center"/>
    </xf>
    <xf numFmtId="0" fontId="12" fillId="0" borderId="0" xfId="29" applyFont="1" applyFill="1" applyBorder="1" applyAlignment="1">
      <alignment horizontal="left" vertical="center"/>
    </xf>
    <xf numFmtId="0" fontId="12" fillId="0" borderId="9" xfId="29" applyFont="1" applyFill="1" applyBorder="1" applyAlignment="1">
      <alignment horizontal="center" vertical="center"/>
    </xf>
    <xf numFmtId="0" fontId="15" fillId="6" borderId="4" xfId="0" applyFont="1" applyFill="1" applyBorder="1" applyAlignment="1">
      <alignment horizontal="center" vertical="center"/>
    </xf>
    <xf numFmtId="0" fontId="0" fillId="0" borderId="0" xfId="0" applyAlignment="1">
      <alignment horizontal="center" vertical="top"/>
    </xf>
    <xf numFmtId="49" fontId="0" fillId="0" borderId="0" xfId="0" applyNumberFormat="1" applyAlignment="1">
      <alignment horizontal="center" vertical="top"/>
    </xf>
    <xf numFmtId="49" fontId="0" fillId="0" borderId="0" xfId="0" applyNumberFormat="1">
      <alignment vertical="center"/>
    </xf>
    <xf numFmtId="49" fontId="16" fillId="0" borderId="0" xfId="0" applyNumberFormat="1" applyFont="1" applyFill="1" applyBorder="1" applyAlignment="1" applyProtection="1">
      <alignment horizontal="center" vertical="top"/>
    </xf>
    <xf numFmtId="49" fontId="17" fillId="0" borderId="0" xfId="0" applyNumberFormat="1" applyFont="1" applyAlignment="1">
      <alignment horizontal="center" vertical="top"/>
    </xf>
    <xf numFmtId="49" fontId="3" fillId="0" borderId="0" xfId="31" applyNumberFormat="1" applyAlignment="1">
      <alignment horizontal="center" vertical="top"/>
    </xf>
    <xf numFmtId="0" fontId="0" fillId="0" borderId="0" xfId="0" applyNumberFormat="1" applyAlignment="1">
      <alignment horizontal="center" vertical="top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10" borderId="4" xfId="0" applyFont="1" applyFill="1" applyBorder="1" applyAlignment="1">
      <alignment horizontal="left" vertical="center"/>
    </xf>
    <xf numFmtId="0" fontId="12" fillId="2" borderId="8" xfId="29" applyFont="1" applyFill="1" applyBorder="1" applyAlignment="1">
      <alignment horizontal="left" vertical="center"/>
    </xf>
    <xf numFmtId="49" fontId="0" fillId="5" borderId="8" xfId="0" applyNumberFormat="1" applyFill="1" applyBorder="1" applyAlignment="1">
      <alignment horizontal="left" vertical="center"/>
    </xf>
    <xf numFmtId="0" fontId="0" fillId="12" borderId="0" xfId="0" applyFill="1">
      <alignment vertical="center"/>
    </xf>
    <xf numFmtId="0" fontId="19" fillId="11" borderId="1" xfId="0" applyFont="1" applyFill="1" applyBorder="1" applyAlignment="1">
      <alignment vertical="center"/>
    </xf>
    <xf numFmtId="0" fontId="1" fillId="0" borderId="0" xfId="33"/>
    <xf numFmtId="49" fontId="20" fillId="3" borderId="0" xfId="32" applyNumberFormat="1" applyFont="1" applyFill="1" applyAlignment="1">
      <alignment horizontal="center" vertical="center"/>
    </xf>
    <xf numFmtId="49" fontId="20" fillId="3" borderId="0" xfId="32" applyNumberFormat="1" applyFont="1" applyFill="1" applyAlignment="1">
      <alignment horizontal="center" vertical="center" wrapText="1"/>
    </xf>
    <xf numFmtId="166" fontId="20" fillId="3" borderId="0" xfId="32" applyNumberFormat="1" applyFont="1" applyFill="1" applyAlignment="1">
      <alignment horizontal="center" vertical="center"/>
    </xf>
    <xf numFmtId="0" fontId="20" fillId="0" borderId="0" xfId="32" applyFont="1" applyAlignment="1">
      <alignment horizontal="center" vertical="center"/>
    </xf>
    <xf numFmtId="49" fontId="20" fillId="0" borderId="0" xfId="32" applyNumberFormat="1" applyFont="1" applyAlignment="1">
      <alignment horizontal="center" vertical="center"/>
    </xf>
    <xf numFmtId="49" fontId="20" fillId="0" borderId="0" xfId="32" applyNumberFormat="1" applyFont="1">
      <alignment vertical="center"/>
    </xf>
    <xf numFmtId="49" fontId="20" fillId="0" borderId="0" xfId="32" applyNumberFormat="1" applyFont="1" applyAlignment="1">
      <alignment horizontal="left" vertical="center"/>
    </xf>
    <xf numFmtId="167" fontId="20" fillId="0" borderId="0" xfId="32" applyNumberFormat="1" applyFont="1" applyAlignment="1">
      <alignment horizontal="left" vertical="center"/>
    </xf>
    <xf numFmtId="0" fontId="20" fillId="3" borderId="0" xfId="32" applyNumberFormat="1" applyFont="1" applyFill="1" applyAlignment="1">
      <alignment horizontal="center" vertical="center"/>
    </xf>
    <xf numFmtId="0" fontId="20" fillId="0" borderId="0" xfId="32" applyNumberFormat="1" applyFont="1" applyAlignment="1">
      <alignment horizontal="center" vertical="center"/>
    </xf>
    <xf numFmtId="0" fontId="1" fillId="0" borderId="0" xfId="33" applyNumberFormat="1"/>
    <xf numFmtId="0" fontId="10" fillId="7" borderId="0" xfId="0" applyFont="1" applyFill="1">
      <alignment vertical="center"/>
    </xf>
    <xf numFmtId="0" fontId="10" fillId="13" borderId="4" xfId="0" applyFont="1" applyFill="1" applyBorder="1" applyAlignment="1">
      <alignment horizontal="center" vertical="center"/>
    </xf>
    <xf numFmtId="0" fontId="10" fillId="13" borderId="4" xfId="0" applyFont="1" applyFill="1" applyBorder="1">
      <alignment vertical="center"/>
    </xf>
    <xf numFmtId="0" fontId="10" fillId="14" borderId="4" xfId="0" applyFont="1" applyFill="1" applyBorder="1" applyAlignment="1">
      <alignment horizontal="center" vertical="center"/>
    </xf>
    <xf numFmtId="9" fontId="10" fillId="14" borderId="4" xfId="30" applyFont="1" applyFill="1" applyBorder="1" applyAlignment="1">
      <alignment horizontal="center" vertical="center"/>
    </xf>
    <xf numFmtId="0" fontId="18" fillId="11" borderId="6" xfId="0" applyFont="1" applyFill="1" applyBorder="1" applyAlignment="1">
      <alignment horizontal="center" vertical="center"/>
    </xf>
    <xf numFmtId="0" fontId="10" fillId="11" borderId="10" xfId="0" applyFont="1" applyFill="1" applyBorder="1" applyAlignment="1">
      <alignment horizontal="center" vertical="center" wrapText="1"/>
    </xf>
    <xf numFmtId="0" fontId="10" fillId="11" borderId="11" xfId="0" applyFont="1" applyFill="1" applyBorder="1" applyAlignment="1">
      <alignment horizontal="center" vertical="center" wrapText="1"/>
    </xf>
    <xf numFmtId="9" fontId="10" fillId="11" borderId="4" xfId="30" applyFont="1" applyFill="1" applyBorder="1" applyAlignment="1">
      <alignment horizontal="center" vertical="center"/>
    </xf>
    <xf numFmtId="14" fontId="10" fillId="14" borderId="4" xfId="0" applyNumberFormat="1" applyFont="1" applyFill="1" applyBorder="1" applyAlignment="1">
      <alignment horizontal="center" vertical="center"/>
    </xf>
    <xf numFmtId="0" fontId="22" fillId="11" borderId="1" xfId="0" applyFont="1" applyFill="1" applyBorder="1" applyAlignment="1">
      <alignment vertical="center"/>
    </xf>
    <xf numFmtId="0" fontId="10" fillId="0" borderId="4" xfId="0" applyNumberFormat="1" applyFont="1" applyBorder="1" applyAlignment="1">
      <alignment horizontal="center" vertical="center"/>
    </xf>
    <xf numFmtId="0" fontId="10" fillId="0" borderId="4" xfId="0" applyNumberFormat="1" applyFont="1" applyBorder="1">
      <alignment vertical="center"/>
    </xf>
    <xf numFmtId="0" fontId="23" fillId="0" borderId="0" xfId="0" applyFont="1">
      <alignment vertical="center"/>
    </xf>
    <xf numFmtId="0" fontId="24" fillId="17" borderId="8" xfId="0" applyFont="1" applyFill="1" applyBorder="1" applyAlignment="1">
      <alignment horizontal="center" vertical="center"/>
    </xf>
    <xf numFmtId="0" fontId="24" fillId="17" borderId="8" xfId="0" applyFont="1" applyFill="1" applyBorder="1" applyAlignment="1">
      <alignment horizontal="center" vertical="center" wrapText="1"/>
    </xf>
    <xf numFmtId="0" fontId="24" fillId="0" borderId="8" xfId="0" applyFont="1" applyBorder="1" applyAlignment="1">
      <alignment horizontal="center" vertical="center"/>
    </xf>
    <xf numFmtId="0" fontId="23" fillId="0" borderId="8" xfId="0" applyFont="1" applyBorder="1" applyAlignment="1">
      <alignment horizontal="center" vertical="center"/>
    </xf>
    <xf numFmtId="9" fontId="25" fillId="0" borderId="8" xfId="30" applyFont="1" applyBorder="1" applyAlignment="1">
      <alignment horizontal="center" vertical="center"/>
    </xf>
    <xf numFmtId="0" fontId="18" fillId="9" borderId="4" xfId="0" applyFont="1" applyFill="1" applyBorder="1" applyAlignment="1">
      <alignment horizontal="center" vertical="center"/>
    </xf>
    <xf numFmtId="0" fontId="18" fillId="12" borderId="7" xfId="0" applyFont="1" applyFill="1" applyBorder="1" applyAlignment="1">
      <alignment horizontal="center" vertical="center"/>
    </xf>
    <xf numFmtId="0" fontId="18" fillId="12" borderId="5" xfId="0" applyFont="1" applyFill="1" applyBorder="1" applyAlignment="1">
      <alignment horizontal="center" vertical="center"/>
    </xf>
    <xf numFmtId="0" fontId="18" fillId="12" borderId="6" xfId="0" applyFont="1" applyFill="1" applyBorder="1" applyAlignment="1">
      <alignment horizontal="center" vertical="center"/>
    </xf>
    <xf numFmtId="0" fontId="10" fillId="16" borderId="10" xfId="0" applyFont="1" applyFill="1" applyBorder="1" applyAlignment="1">
      <alignment horizontal="center" vertical="center" wrapText="1"/>
    </xf>
    <xf numFmtId="0" fontId="10" fillId="16" borderId="11" xfId="0" applyFont="1" applyFill="1" applyBorder="1" applyAlignment="1">
      <alignment horizontal="center" vertical="center" wrapText="1"/>
    </xf>
    <xf numFmtId="0" fontId="10" fillId="8" borderId="10" xfId="0" applyFont="1" applyFill="1" applyBorder="1" applyAlignment="1">
      <alignment horizontal="center" vertical="center" wrapText="1"/>
    </xf>
    <xf numFmtId="0" fontId="10" fillId="8" borderId="11" xfId="0" applyFont="1" applyFill="1" applyBorder="1" applyAlignment="1">
      <alignment horizontal="center" vertical="center" wrapText="1"/>
    </xf>
    <xf numFmtId="0" fontId="18" fillId="4" borderId="4" xfId="0" applyFont="1" applyFill="1" applyBorder="1" applyAlignment="1">
      <alignment horizontal="center" vertical="center"/>
    </xf>
    <xf numFmtId="0" fontId="10" fillId="15" borderId="10" xfId="0" applyFont="1" applyFill="1" applyBorder="1" applyAlignment="1">
      <alignment horizontal="center" vertical="center" wrapText="1"/>
    </xf>
    <xf numFmtId="0" fontId="10" fillId="15" borderId="11" xfId="0" applyFont="1" applyFill="1" applyBorder="1" applyAlignment="1">
      <alignment horizontal="center" vertical="center" wrapText="1"/>
    </xf>
    <xf numFmtId="0" fontId="23" fillId="8" borderId="8" xfId="0" applyFont="1" applyFill="1" applyBorder="1" applyAlignment="1">
      <alignment horizontal="center" vertical="center"/>
    </xf>
    <xf numFmtId="0" fontId="26" fillId="11" borderId="0" xfId="0" applyFont="1" applyFill="1" applyAlignment="1">
      <alignment horizontal="center" vertical="center"/>
    </xf>
    <xf numFmtId="9" fontId="27" fillId="0" borderId="8" xfId="30" applyFont="1" applyBorder="1" applyAlignment="1">
      <alignment horizontal="center" vertical="center"/>
    </xf>
    <xf numFmtId="14" fontId="25" fillId="0" borderId="12" xfId="0" applyNumberFormat="1" applyFont="1" applyBorder="1" applyAlignment="1">
      <alignment horizontal="center" vertical="center" wrapText="1"/>
    </xf>
    <xf numFmtId="14" fontId="25" fillId="0" borderId="2" xfId="0" applyNumberFormat="1" applyFont="1" applyBorder="1" applyAlignment="1">
      <alignment horizontal="center" vertical="center" wrapText="1"/>
    </xf>
    <xf numFmtId="14" fontId="25" fillId="0" borderId="13" xfId="0" applyNumberFormat="1" applyFont="1" applyBorder="1" applyAlignment="1">
      <alignment horizontal="center" vertical="center" wrapText="1"/>
    </xf>
    <xf numFmtId="14" fontId="25" fillId="0" borderId="3" xfId="0" applyNumberFormat="1" applyFont="1" applyBorder="1" applyAlignment="1">
      <alignment horizontal="center" vertical="center" wrapText="1"/>
    </xf>
  </cellXfs>
  <cellStyles count="34">
    <cellStyle name="_Theo doi nang suat " xfId="3"/>
    <cellStyle name="_測試報告" xfId="4"/>
    <cellStyle name="Comma 2" xfId="5"/>
    <cellStyle name="Comma 2 2" xfId="6"/>
    <cellStyle name="Normal" xfId="0" builtinId="0"/>
    <cellStyle name="Normal 2" xfId="7"/>
    <cellStyle name="Normal 2 2" xfId="31"/>
    <cellStyle name="Normal 2 3" xfId="32"/>
    <cellStyle name="Normal 3" xfId="29"/>
    <cellStyle name="Normal 4" xfId="33"/>
    <cellStyle name="Normal 4 2" xfId="8"/>
    <cellStyle name="Normal 4 2 2" xfId="9"/>
    <cellStyle name="Normal 5 2" xfId="10"/>
    <cellStyle name="Normal 5 2 2" xfId="11"/>
    <cellStyle name="Normal 6 2" xfId="12"/>
    <cellStyle name="Normal 6 2 2" xfId="13"/>
    <cellStyle name="oft Excel]_x000d__x000a_Comment=The open=/f lines load custom functions into the Paste Function list._x000d__x000a_Maximized=2_x000d__x000a_DefaultPath" xfId="14"/>
    <cellStyle name="Percent" xfId="30" builtinId="5"/>
    <cellStyle name="Percent 2" xfId="15"/>
    <cellStyle name="Percent 2 2" xfId="16"/>
    <cellStyle name="Style 1" xfId="17"/>
    <cellStyle name="一般 2" xfId="1"/>
    <cellStyle name="一般 2 2" xfId="18"/>
    <cellStyle name="一般 3" xfId="19"/>
    <cellStyle name="一般 4" xfId="20"/>
    <cellStyle name="一般 5" xfId="21"/>
    <cellStyle name="一般 6" xfId="22"/>
    <cellStyle name="一般 7" xfId="2"/>
    <cellStyle name="千分位 2" xfId="24"/>
    <cellStyle name="千分位 3" xfId="23"/>
    <cellStyle name="百分比 2" xfId="26"/>
    <cellStyle name="百分比 3" xfId="25"/>
    <cellStyle name="貨幣 2" xfId="28"/>
    <cellStyle name="貨幣 3" xfId="27"/>
  </cellStyles>
  <dxfs count="10"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BFD391"/>
      <color rgb="FFFFDA65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1162050</xdr:colOff>
      <xdr:row>3</xdr:row>
      <xdr:rowOff>133351</xdr:rowOff>
    </xdr:from>
    <xdr:to>
      <xdr:col>3</xdr:col>
      <xdr:colOff>161925</xdr:colOff>
      <xdr:row>4</xdr:row>
      <xdr:rowOff>142876</xdr:rowOff>
    </xdr:to>
    <xdr:sp macro="" textlink="">
      <xdr:nvSpPr>
        <xdr:cNvPr id="2" name="TextBox 1"/>
        <xdr:cNvSpPr txBox="1"/>
      </xdr:nvSpPr>
      <xdr:spPr>
        <a:xfrm>
          <a:off x="3019425" y="647701"/>
          <a:ext cx="257175" cy="2286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800"/>
            <a:t>~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2:AL19"/>
  <sheetViews>
    <sheetView tabSelected="1" zoomScaleNormal="100" workbookViewId="0">
      <selection activeCell="I7" sqref="I7"/>
    </sheetView>
  </sheetViews>
  <sheetFormatPr defaultRowHeight="12.75"/>
  <cols>
    <col min="1" max="1" width="9" style="2"/>
    <col min="2" max="2" width="9.25" style="2" bestFit="1" customWidth="1"/>
    <col min="3" max="3" width="4.25" style="2" customWidth="1"/>
    <col min="4" max="4" width="12.25" style="2" bestFit="1" customWidth="1"/>
    <col min="5" max="5" width="3.875" style="2" customWidth="1"/>
    <col min="6" max="6" width="3.75" style="2" customWidth="1"/>
    <col min="7" max="7" width="1.875" style="2" customWidth="1"/>
    <col min="8" max="8" width="5.625" style="2" customWidth="1"/>
    <col min="9" max="9" width="4.75" style="2" customWidth="1"/>
    <col min="10" max="10" width="5.125" style="2" customWidth="1"/>
    <col min="11" max="11" width="8.75" style="2" customWidth="1"/>
    <col min="12" max="12" width="15.375" style="2" customWidth="1"/>
    <col min="13" max="13" width="8.5" style="2" customWidth="1"/>
    <col min="14" max="14" width="15.125" style="2" customWidth="1"/>
    <col min="15" max="15" width="15.375" style="2" customWidth="1"/>
    <col min="16" max="16" width="7.375" style="2" customWidth="1"/>
    <col min="17" max="17" width="7.5" style="2" customWidth="1"/>
    <col min="18" max="18" width="7.625" style="2" customWidth="1"/>
    <col min="19" max="19" width="6.25" style="2" customWidth="1"/>
    <col min="20" max="21" width="7.25" style="2" customWidth="1"/>
    <col min="22" max="22" width="10.625" style="2" customWidth="1"/>
    <col min="23" max="23" width="9.875" style="2" customWidth="1"/>
    <col min="24" max="24" width="7.625" style="2" customWidth="1"/>
    <col min="25" max="25" width="9.125" style="2" customWidth="1"/>
    <col min="26" max="26" width="7.875" style="2" customWidth="1"/>
    <col min="27" max="27" width="8.75" style="2" customWidth="1"/>
    <col min="28" max="28" width="1.25" style="2" customWidth="1"/>
    <col min="29" max="29" width="11.375" style="2" customWidth="1"/>
    <col min="30" max="30" width="13.875" style="2" customWidth="1"/>
    <col min="31" max="31" width="10.5" style="2" customWidth="1"/>
    <col min="32" max="32" width="12.25" style="2" customWidth="1"/>
    <col min="33" max="33" width="11.375" style="2" customWidth="1"/>
    <col min="34" max="34" width="12.75" style="2" customWidth="1"/>
    <col min="35" max="35" width="8.75" style="2" customWidth="1"/>
    <col min="36" max="36" width="11.125" style="2" customWidth="1"/>
    <col min="37" max="37" width="8.75" style="2" customWidth="1"/>
    <col min="38" max="38" width="12.5" style="2" customWidth="1"/>
    <col min="39" max="16384" width="9" style="2"/>
  </cols>
  <sheetData>
    <row r="2" spans="1:38" ht="38.25" customHeight="1">
      <c r="H2" s="52" t="s">
        <v>457</v>
      </c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</row>
    <row r="3" spans="1:38" ht="17.25" customHeight="1">
      <c r="H3" s="61" t="s">
        <v>685</v>
      </c>
      <c r="I3" s="61"/>
      <c r="J3" s="61"/>
      <c r="K3" s="61"/>
      <c r="L3" s="61"/>
      <c r="M3" s="61"/>
      <c r="N3" s="61"/>
      <c r="O3" s="61"/>
      <c r="P3" s="62" t="s">
        <v>686</v>
      </c>
      <c r="Q3" s="63"/>
      <c r="R3" s="63"/>
      <c r="S3" s="63"/>
      <c r="T3" s="63"/>
      <c r="U3" s="63"/>
      <c r="V3" s="63"/>
      <c r="W3" s="63"/>
      <c r="X3" s="63"/>
      <c r="Y3" s="63"/>
      <c r="Z3" s="63"/>
      <c r="AA3" s="64"/>
      <c r="AB3" s="47"/>
      <c r="AC3" s="69" t="s">
        <v>8</v>
      </c>
      <c r="AD3" s="69"/>
      <c r="AE3" s="69"/>
      <c r="AF3" s="69"/>
      <c r="AG3" s="69"/>
      <c r="AH3" s="69"/>
      <c r="AI3" s="69"/>
      <c r="AJ3" s="69"/>
      <c r="AK3" s="69"/>
      <c r="AL3" s="69"/>
    </row>
    <row r="4" spans="1:38" ht="14.25" customHeight="1">
      <c r="H4" s="67" t="s">
        <v>459</v>
      </c>
      <c r="I4" s="67" t="s">
        <v>3</v>
      </c>
      <c r="J4" s="67" t="s">
        <v>462</v>
      </c>
      <c r="K4" s="67" t="s">
        <v>1</v>
      </c>
      <c r="L4" s="67" t="s">
        <v>4</v>
      </c>
      <c r="M4" s="67" t="s">
        <v>631</v>
      </c>
      <c r="N4" s="67" t="s">
        <v>7</v>
      </c>
      <c r="O4" s="67" t="s">
        <v>630</v>
      </c>
      <c r="P4" s="70" t="s">
        <v>2</v>
      </c>
      <c r="Q4" s="70" t="s">
        <v>5</v>
      </c>
      <c r="R4" s="70" t="s">
        <v>6</v>
      </c>
      <c r="S4" s="65" t="s">
        <v>683</v>
      </c>
      <c r="T4" s="65" t="s">
        <v>684</v>
      </c>
      <c r="U4" s="65" t="s">
        <v>682</v>
      </c>
      <c r="V4" s="70" t="s">
        <v>461</v>
      </c>
      <c r="W4" s="70" t="s">
        <v>460</v>
      </c>
      <c r="X4" s="70" t="s">
        <v>687</v>
      </c>
      <c r="Y4" s="67" t="s">
        <v>688</v>
      </c>
      <c r="Z4" s="67" t="s">
        <v>469</v>
      </c>
      <c r="AA4" s="67" t="s">
        <v>470</v>
      </c>
      <c r="AB4" s="48"/>
      <c r="AC4" s="15" t="s">
        <v>61</v>
      </c>
      <c r="AD4" s="15" t="s">
        <v>61</v>
      </c>
      <c r="AE4" s="15" t="s">
        <v>12</v>
      </c>
      <c r="AF4" s="15" t="s">
        <v>61</v>
      </c>
      <c r="AG4" s="15" t="s">
        <v>51</v>
      </c>
      <c r="AH4" s="15" t="s">
        <v>12</v>
      </c>
      <c r="AI4" s="15" t="s">
        <v>36</v>
      </c>
      <c r="AJ4" s="15" t="s">
        <v>51</v>
      </c>
      <c r="AK4" s="15" t="s">
        <v>71</v>
      </c>
      <c r="AL4" s="15" t="s">
        <v>86</v>
      </c>
    </row>
    <row r="5" spans="1:38" ht="14.25" customHeight="1">
      <c r="B5" s="42" t="s">
        <v>613</v>
      </c>
      <c r="D5" s="42" t="s">
        <v>681</v>
      </c>
      <c r="H5" s="68"/>
      <c r="I5" s="68"/>
      <c r="J5" s="68"/>
      <c r="K5" s="68"/>
      <c r="L5" s="68"/>
      <c r="M5" s="68"/>
      <c r="N5" s="68"/>
      <c r="O5" s="68"/>
      <c r="P5" s="71"/>
      <c r="Q5" s="71"/>
      <c r="R5" s="71"/>
      <c r="S5" s="66"/>
      <c r="T5" s="66"/>
      <c r="U5" s="66"/>
      <c r="V5" s="71"/>
      <c r="W5" s="71"/>
      <c r="X5" s="71"/>
      <c r="Y5" s="68"/>
      <c r="Z5" s="68"/>
      <c r="AA5" s="68"/>
      <c r="AB5" s="49"/>
      <c r="AC5" s="25" t="s">
        <v>75</v>
      </c>
      <c r="AD5" s="25" t="s">
        <v>74</v>
      </c>
      <c r="AE5" s="25" t="s">
        <v>15</v>
      </c>
      <c r="AF5" s="25" t="s">
        <v>75</v>
      </c>
      <c r="AG5" s="25" t="s">
        <v>458</v>
      </c>
      <c r="AH5" s="25" t="s">
        <v>14</v>
      </c>
      <c r="AI5" s="25" t="s">
        <v>39</v>
      </c>
      <c r="AJ5" s="25" t="s">
        <v>52</v>
      </c>
      <c r="AK5" s="25" t="s">
        <v>80</v>
      </c>
      <c r="AL5" s="25" t="s">
        <v>29</v>
      </c>
    </row>
    <row r="6" spans="1:38">
      <c r="A6" s="2">
        <f>IF(AND(V6&gt;='Daily Sending '!$C$4,Final_Template!V6&lt;='Daily Sending '!$D$4),1,"")</f>
        <v>1</v>
      </c>
      <c r="B6" s="2" t="str">
        <f>I6&amp;J6</f>
        <v>7A</v>
      </c>
      <c r="D6" s="2" t="str">
        <f>M6&amp;H6</f>
        <v>SLSP1</v>
      </c>
      <c r="H6" s="45" t="str">
        <f>IF(I6="","",VLOOKUP(I6,Line_Database!A:B,2,FALSE))</f>
        <v>P1</v>
      </c>
      <c r="I6" s="3">
        <v>7</v>
      </c>
      <c r="J6" s="3" t="s">
        <v>463</v>
      </c>
      <c r="K6" s="3" t="s">
        <v>9</v>
      </c>
      <c r="L6" s="45" t="str">
        <f>IF(K6="","",VLOOKUP(K6,'Style Name_Database'!A:B,2,FALSE))</f>
        <v>ABC Pant</v>
      </c>
      <c r="M6" s="43" t="s">
        <v>656</v>
      </c>
      <c r="N6" s="43" t="s">
        <v>658</v>
      </c>
      <c r="O6" s="45" t="str">
        <f>IF(B6="","",VLOOKUP(B6,'Line Leaders_List '!D:I,6,FALSE))</f>
        <v>SAROL,HAZEL</v>
      </c>
      <c r="P6" s="5">
        <f>Q6-3</f>
        <v>44409</v>
      </c>
      <c r="Q6" s="5">
        <v>44412</v>
      </c>
      <c r="R6" s="5">
        <v>44457</v>
      </c>
      <c r="S6" s="53">
        <v>28</v>
      </c>
      <c r="T6" s="5">
        <v>44410</v>
      </c>
      <c r="U6" s="45">
        <f>SUM(AC6:AL6)</f>
        <v>28</v>
      </c>
      <c r="V6" s="51">
        <f t="shared" ref="V6:V19" si="0">IF(R6="","",IF(WEEKDAY(R6,2)&gt;4,R6+3,R6+2))</f>
        <v>44460</v>
      </c>
      <c r="W6" s="5">
        <v>44455</v>
      </c>
      <c r="X6" s="53">
        <v>28</v>
      </c>
      <c r="Y6" s="45" t="str">
        <f>IF(X6="","",IF(X6=U6,"Complete","Incomplete"))</f>
        <v>Complete</v>
      </c>
      <c r="Z6" s="45" t="str">
        <f t="shared" ref="Z6:Z19" si="1">IF(W6="","",IF(W6&gt;V6,"Late","On Time"))</f>
        <v>On Time</v>
      </c>
      <c r="AA6" s="46">
        <f>IF(Z6="","",IF(AND(Y6="Complete",Z6="On Time"),100%,0%))</f>
        <v>1</v>
      </c>
      <c r="AB6" s="50"/>
      <c r="AC6" s="3">
        <v>5</v>
      </c>
      <c r="AD6" s="3">
        <v>6</v>
      </c>
      <c r="AE6" s="3">
        <v>2</v>
      </c>
      <c r="AF6" s="3">
        <v>7</v>
      </c>
      <c r="AG6" s="3">
        <v>1</v>
      </c>
      <c r="AH6" s="3">
        <v>3</v>
      </c>
      <c r="AI6" s="3"/>
      <c r="AJ6" s="3"/>
      <c r="AK6" s="3"/>
      <c r="AL6" s="3">
        <v>4</v>
      </c>
    </row>
    <row r="7" spans="1:38">
      <c r="A7" s="2">
        <f>IF(AND(V7&gt;='Daily Sending '!$C$4,Final_Template!V7&lt;='Daily Sending '!$D$4),1,"")</f>
        <v>1</v>
      </c>
      <c r="B7" s="2" t="str">
        <f t="shared" ref="B7:B19" si="2">I7&amp;J7</f>
        <v>14B</v>
      </c>
      <c r="D7" s="2" t="str">
        <f t="shared" ref="D7:D19" si="3">M7&amp;H7</f>
        <v>SLSP2</v>
      </c>
      <c r="H7" s="45" t="str">
        <f>IF(I7="","",VLOOKUP(I7,Line_Database!A:B,2,FALSE))</f>
        <v>P2</v>
      </c>
      <c r="I7" s="3">
        <v>14</v>
      </c>
      <c r="J7" s="3" t="s">
        <v>464</v>
      </c>
      <c r="K7" s="3" t="s">
        <v>10</v>
      </c>
      <c r="L7" s="45" t="str">
        <f>IF(K7="","",VLOOKUP(K7,'Style Name_Database'!A:B,2,FALSE))</f>
        <v>Dance Studio Pant</v>
      </c>
      <c r="M7" s="43" t="s">
        <v>656</v>
      </c>
      <c r="N7" s="43" t="s">
        <v>660</v>
      </c>
      <c r="O7" s="45" t="str">
        <f>IF(B7="","",VLOOKUP(B7,'Line Leaders_List '!D:I,6,FALSE))</f>
        <v>VILLANESO,MARISA</v>
      </c>
      <c r="P7" s="5">
        <f t="shared" ref="P7:P8" si="4">Q7-3</f>
        <v>44412</v>
      </c>
      <c r="Q7" s="5">
        <v>44415</v>
      </c>
      <c r="R7" s="5">
        <v>44453</v>
      </c>
      <c r="S7" s="53">
        <v>30</v>
      </c>
      <c r="T7" s="5">
        <v>44414</v>
      </c>
      <c r="U7" s="45">
        <f t="shared" ref="U7:U19" si="5">SUM(AC7:AL7)</f>
        <v>30</v>
      </c>
      <c r="V7" s="51">
        <f t="shared" si="0"/>
        <v>44455</v>
      </c>
      <c r="W7" s="5">
        <v>44456</v>
      </c>
      <c r="X7" s="53">
        <v>27</v>
      </c>
      <c r="Y7" s="45" t="str">
        <f t="shared" ref="Y7:Y19" si="6">IF(X7="","",IF(X7=U7,"Complete","Incomplete"))</f>
        <v>Incomplete</v>
      </c>
      <c r="Z7" s="45" t="str">
        <f t="shared" si="1"/>
        <v>Late</v>
      </c>
      <c r="AA7" s="46">
        <f t="shared" ref="AA7:AA19" si="7">IF(Z7="","",IF(AND(Y7="Complete",Z7="On Time"),100%,0%))</f>
        <v>0</v>
      </c>
      <c r="AB7" s="50"/>
      <c r="AC7" s="3">
        <v>10</v>
      </c>
      <c r="AD7" s="3"/>
      <c r="AE7" s="3">
        <v>3</v>
      </c>
      <c r="AF7" s="3">
        <v>5</v>
      </c>
      <c r="AG7" s="3">
        <v>7</v>
      </c>
      <c r="AH7" s="3">
        <v>1</v>
      </c>
      <c r="AI7" s="3"/>
      <c r="AJ7" s="3"/>
      <c r="AK7" s="3"/>
      <c r="AL7" s="3">
        <v>4</v>
      </c>
    </row>
    <row r="8" spans="1:38">
      <c r="A8" s="2" t="str">
        <f>IF(AND(V8&gt;='Daily Sending '!$C$4,Final_Template!V8&lt;='Daily Sending '!$D$4),1,"")</f>
        <v/>
      </c>
      <c r="B8" s="2" t="str">
        <f t="shared" si="2"/>
        <v>21A</v>
      </c>
      <c r="D8" s="2" t="str">
        <f t="shared" si="3"/>
        <v>LOPP3</v>
      </c>
      <c r="H8" s="45" t="str">
        <f>IF(I8="","",VLOOKUP(I8,Line_Database!A:B,2,FALSE))</f>
        <v>P3</v>
      </c>
      <c r="I8" s="3">
        <v>21</v>
      </c>
      <c r="J8" s="3" t="s">
        <v>463</v>
      </c>
      <c r="K8" s="3" t="s">
        <v>11</v>
      </c>
      <c r="L8" s="45" t="str">
        <f>IF(K8="","",VLOOKUP(K8,'Style Name_Database'!A:B,2,FALSE))</f>
        <v>Invigorate HR Crop</v>
      </c>
      <c r="M8" s="43" t="s">
        <v>541</v>
      </c>
      <c r="N8" s="43" t="s">
        <v>648</v>
      </c>
      <c r="O8" s="45" t="str">
        <f>IF(B8="","",VLOOKUP(B8,'Line Leaders_List '!D:I,6,FALSE))</f>
        <v>ESTENZO,JANETH</v>
      </c>
      <c r="P8" s="5">
        <f t="shared" si="4"/>
        <v>44411</v>
      </c>
      <c r="Q8" s="5">
        <v>44414</v>
      </c>
      <c r="R8" s="5">
        <f>Q8+2</f>
        <v>44416</v>
      </c>
      <c r="S8" s="53"/>
      <c r="T8" s="5"/>
      <c r="U8" s="45">
        <f t="shared" si="5"/>
        <v>29</v>
      </c>
      <c r="V8" s="51">
        <f t="shared" si="0"/>
        <v>44419</v>
      </c>
      <c r="W8" s="3"/>
      <c r="X8" s="53"/>
      <c r="Y8" s="45" t="str">
        <f t="shared" si="6"/>
        <v/>
      </c>
      <c r="Z8" s="45" t="str">
        <f t="shared" si="1"/>
        <v/>
      </c>
      <c r="AA8" s="46" t="str">
        <f t="shared" si="7"/>
        <v/>
      </c>
      <c r="AB8" s="50"/>
      <c r="AC8" s="3">
        <v>4</v>
      </c>
      <c r="AD8" s="3">
        <v>9</v>
      </c>
      <c r="AE8" s="3">
        <v>6</v>
      </c>
      <c r="AF8" s="3">
        <v>4</v>
      </c>
      <c r="AG8" s="3">
        <v>1</v>
      </c>
      <c r="AH8" s="3">
        <v>2</v>
      </c>
      <c r="AI8" s="3"/>
      <c r="AJ8" s="3"/>
      <c r="AK8" s="3"/>
      <c r="AL8" s="3">
        <v>3</v>
      </c>
    </row>
    <row r="9" spans="1:38">
      <c r="A9" s="2" t="str">
        <f>IF(AND(V9&gt;='Daily Sending '!$C$4,Final_Template!V9&lt;='Daily Sending '!$D$4),1,"")</f>
        <v/>
      </c>
      <c r="B9" s="2" t="str">
        <f t="shared" si="2"/>
        <v/>
      </c>
      <c r="D9" s="2" t="str">
        <f t="shared" si="3"/>
        <v/>
      </c>
      <c r="H9" s="45" t="str">
        <f>IF(I9="","",VLOOKUP(I9,Line_Database!A:B,2,FALSE))</f>
        <v/>
      </c>
      <c r="I9" s="4"/>
      <c r="J9" s="4"/>
      <c r="K9" s="4"/>
      <c r="L9" s="45" t="str">
        <f>IF(K9="","",VLOOKUP(K9,'Style Name_Database'!A:B,2,FALSE))</f>
        <v/>
      </c>
      <c r="M9" s="44"/>
      <c r="N9" s="43"/>
      <c r="O9" s="45" t="str">
        <f>IF(B9="","",VLOOKUP(B9,'Line Leaders_List '!D:I,6,FALSE))</f>
        <v/>
      </c>
      <c r="P9" s="4"/>
      <c r="Q9" s="4"/>
      <c r="R9" s="5"/>
      <c r="S9" s="53"/>
      <c r="T9" s="5"/>
      <c r="U9" s="45">
        <f t="shared" si="5"/>
        <v>0</v>
      </c>
      <c r="V9" s="51" t="str">
        <f t="shared" si="0"/>
        <v/>
      </c>
      <c r="W9" s="4"/>
      <c r="X9" s="54"/>
      <c r="Y9" s="45" t="str">
        <f t="shared" si="6"/>
        <v/>
      </c>
      <c r="Z9" s="45" t="str">
        <f t="shared" si="1"/>
        <v/>
      </c>
      <c r="AA9" s="46" t="str">
        <f t="shared" si="7"/>
        <v/>
      </c>
      <c r="AB9" s="50"/>
      <c r="AC9" s="4"/>
      <c r="AD9" s="4"/>
      <c r="AE9" s="4"/>
      <c r="AF9" s="4"/>
      <c r="AG9" s="4"/>
      <c r="AH9" s="4"/>
      <c r="AI9" s="4"/>
      <c r="AJ9" s="4"/>
      <c r="AK9" s="4"/>
      <c r="AL9" s="4"/>
    </row>
    <row r="10" spans="1:38">
      <c r="A10" s="2" t="str">
        <f>IF(AND(V10&gt;='Daily Sending '!$C$4,Final_Template!V10&lt;='Daily Sending '!$D$4),1,"")</f>
        <v/>
      </c>
      <c r="B10" s="2" t="str">
        <f t="shared" si="2"/>
        <v/>
      </c>
      <c r="D10" s="2" t="str">
        <f t="shared" si="3"/>
        <v/>
      </c>
      <c r="H10" s="45" t="str">
        <f>IF(I10="","",VLOOKUP(I10,Line_Database!A:B,2,FALSE))</f>
        <v/>
      </c>
      <c r="I10" s="4"/>
      <c r="J10" s="4"/>
      <c r="K10" s="4"/>
      <c r="L10" s="45" t="str">
        <f>IF(K10="","",VLOOKUP(K10,'Style Name_Database'!A:B,2,FALSE))</f>
        <v/>
      </c>
      <c r="M10" s="44"/>
      <c r="N10" s="43"/>
      <c r="O10" s="45" t="str">
        <f>IF(B10="","",VLOOKUP(B10,'Line Leaders_List '!D:I,6,FALSE))</f>
        <v/>
      </c>
      <c r="P10" s="4"/>
      <c r="Q10" s="4"/>
      <c r="R10" s="4"/>
      <c r="S10" s="54"/>
      <c r="T10" s="4"/>
      <c r="U10" s="45">
        <f t="shared" si="5"/>
        <v>0</v>
      </c>
      <c r="V10" s="51" t="str">
        <f t="shared" si="0"/>
        <v/>
      </c>
      <c r="W10" s="4"/>
      <c r="X10" s="54"/>
      <c r="Y10" s="45" t="str">
        <f t="shared" si="6"/>
        <v/>
      </c>
      <c r="Z10" s="45" t="str">
        <f t="shared" si="1"/>
        <v/>
      </c>
      <c r="AA10" s="46" t="str">
        <f t="shared" si="7"/>
        <v/>
      </c>
      <c r="AB10" s="50"/>
      <c r="AC10" s="4"/>
      <c r="AD10" s="4"/>
      <c r="AE10" s="4"/>
      <c r="AF10" s="4"/>
      <c r="AG10" s="4"/>
      <c r="AH10" s="4"/>
      <c r="AI10" s="4"/>
      <c r="AJ10" s="4"/>
      <c r="AK10" s="4"/>
      <c r="AL10" s="4"/>
    </row>
    <row r="11" spans="1:38">
      <c r="A11" s="2" t="str">
        <f>IF(AND(V11&gt;='Daily Sending '!$C$4,Final_Template!V11&lt;='Daily Sending '!$D$4),1,"")</f>
        <v/>
      </c>
      <c r="B11" s="2" t="str">
        <f t="shared" si="2"/>
        <v/>
      </c>
      <c r="D11" s="2" t="str">
        <f t="shared" si="3"/>
        <v/>
      </c>
      <c r="H11" s="45" t="str">
        <f>IF(I11="","",VLOOKUP(I11,Line_Database!A:B,2,FALSE))</f>
        <v/>
      </c>
      <c r="I11" s="4"/>
      <c r="J11" s="4"/>
      <c r="K11" s="4"/>
      <c r="L11" s="45" t="str">
        <f>IF(K11="","",VLOOKUP(K11,'Style Name_Database'!A:B,2,FALSE))</f>
        <v/>
      </c>
      <c r="M11" s="44"/>
      <c r="N11" s="43"/>
      <c r="O11" s="45" t="str">
        <f>IF(B11="","",VLOOKUP(B11,'Line Leaders_List '!D:I,6,FALSE))</f>
        <v/>
      </c>
      <c r="P11" s="4"/>
      <c r="Q11" s="4"/>
      <c r="R11" s="4"/>
      <c r="S11" s="54"/>
      <c r="T11" s="4"/>
      <c r="U11" s="45">
        <f t="shared" si="5"/>
        <v>0</v>
      </c>
      <c r="V11" s="51" t="str">
        <f t="shared" si="0"/>
        <v/>
      </c>
      <c r="W11" s="4"/>
      <c r="X11" s="4"/>
      <c r="Y11" s="45" t="str">
        <f t="shared" si="6"/>
        <v/>
      </c>
      <c r="Z11" s="45" t="str">
        <f t="shared" si="1"/>
        <v/>
      </c>
      <c r="AA11" s="46" t="str">
        <f t="shared" si="7"/>
        <v/>
      </c>
      <c r="AB11" s="50"/>
      <c r="AC11" s="4"/>
      <c r="AD11" s="4"/>
      <c r="AE11" s="4"/>
      <c r="AF11" s="4"/>
      <c r="AG11" s="4"/>
      <c r="AH11" s="4"/>
      <c r="AI11" s="4"/>
      <c r="AJ11" s="4"/>
      <c r="AK11" s="4"/>
      <c r="AL11" s="4"/>
    </row>
    <row r="12" spans="1:38">
      <c r="A12" s="2" t="str">
        <f>IF(AND(V12&gt;='Daily Sending '!$C$4,Final_Template!V12&lt;='Daily Sending '!$D$4),1,"")</f>
        <v/>
      </c>
      <c r="B12" s="2" t="str">
        <f t="shared" si="2"/>
        <v/>
      </c>
      <c r="D12" s="2" t="str">
        <f t="shared" si="3"/>
        <v/>
      </c>
      <c r="H12" s="45" t="str">
        <f>IF(I12="","",VLOOKUP(I12,Line_Database!A:B,2,FALSE))</f>
        <v/>
      </c>
      <c r="I12" s="4"/>
      <c r="J12" s="4"/>
      <c r="K12" s="4"/>
      <c r="L12" s="45" t="str">
        <f>IF(K12="","",VLOOKUP(K12,'Style Name_Database'!A:B,2,FALSE))</f>
        <v/>
      </c>
      <c r="M12" s="44"/>
      <c r="N12" s="43"/>
      <c r="O12" s="45" t="str">
        <f>IF(B12="","",VLOOKUP(B12,'Line Leaders_List '!D:I,6,FALSE))</f>
        <v/>
      </c>
      <c r="P12" s="4"/>
      <c r="Q12" s="4"/>
      <c r="R12" s="4"/>
      <c r="S12" s="54"/>
      <c r="T12" s="4"/>
      <c r="U12" s="45">
        <f t="shared" si="5"/>
        <v>0</v>
      </c>
      <c r="V12" s="51" t="str">
        <f t="shared" si="0"/>
        <v/>
      </c>
      <c r="W12" s="4"/>
      <c r="X12" s="4"/>
      <c r="Y12" s="45" t="str">
        <f t="shared" si="6"/>
        <v/>
      </c>
      <c r="Z12" s="45" t="str">
        <f t="shared" si="1"/>
        <v/>
      </c>
      <c r="AA12" s="46" t="str">
        <f t="shared" si="7"/>
        <v/>
      </c>
      <c r="AB12" s="50"/>
      <c r="AC12" s="4"/>
      <c r="AD12" s="4"/>
      <c r="AE12" s="4"/>
      <c r="AF12" s="4"/>
      <c r="AG12" s="4"/>
      <c r="AH12" s="4"/>
      <c r="AI12" s="4"/>
      <c r="AJ12" s="4"/>
      <c r="AK12" s="4"/>
      <c r="AL12" s="4"/>
    </row>
    <row r="13" spans="1:38">
      <c r="A13" s="2" t="str">
        <f>IF(AND(V13&gt;='Daily Sending '!$C$4,Final_Template!V13&lt;='Daily Sending '!$D$4),1,"")</f>
        <v/>
      </c>
      <c r="B13" s="2" t="str">
        <f t="shared" si="2"/>
        <v/>
      </c>
      <c r="D13" s="2" t="str">
        <f t="shared" si="3"/>
        <v/>
      </c>
      <c r="H13" s="45" t="str">
        <f>IF(I13="","",VLOOKUP(I13,Line_Database!A:B,2,FALSE))</f>
        <v/>
      </c>
      <c r="I13" s="4"/>
      <c r="J13" s="4"/>
      <c r="K13" s="4"/>
      <c r="L13" s="45" t="str">
        <f>IF(K13="","",VLOOKUP(K13,'Style Name_Database'!A:B,2,FALSE))</f>
        <v/>
      </c>
      <c r="M13" s="44"/>
      <c r="N13" s="43"/>
      <c r="O13" s="45" t="str">
        <f>IF(B13="","",VLOOKUP(B13,'Line Leaders_List '!D:I,6,FALSE))</f>
        <v/>
      </c>
      <c r="P13" s="4"/>
      <c r="Q13" s="4"/>
      <c r="R13" s="4"/>
      <c r="S13" s="54"/>
      <c r="T13" s="4"/>
      <c r="U13" s="45">
        <f t="shared" si="5"/>
        <v>0</v>
      </c>
      <c r="V13" s="51" t="str">
        <f t="shared" si="0"/>
        <v/>
      </c>
      <c r="W13" s="4"/>
      <c r="X13" s="4"/>
      <c r="Y13" s="45" t="str">
        <f t="shared" si="6"/>
        <v/>
      </c>
      <c r="Z13" s="45" t="str">
        <f t="shared" si="1"/>
        <v/>
      </c>
      <c r="AA13" s="46" t="str">
        <f t="shared" si="7"/>
        <v/>
      </c>
      <c r="AB13" s="50"/>
      <c r="AC13" s="4"/>
      <c r="AD13" s="4"/>
      <c r="AE13" s="4"/>
      <c r="AF13" s="4"/>
      <c r="AG13" s="4"/>
      <c r="AH13" s="4"/>
      <c r="AI13" s="4"/>
      <c r="AJ13" s="4"/>
      <c r="AK13" s="4"/>
      <c r="AL13" s="4"/>
    </row>
    <row r="14" spans="1:38">
      <c r="A14" s="2" t="str">
        <f>IF(AND(V14&gt;='Daily Sending '!$C$4,Final_Template!V14&lt;='Daily Sending '!$D$4),1,"")</f>
        <v/>
      </c>
      <c r="B14" s="2" t="str">
        <f t="shared" si="2"/>
        <v/>
      </c>
      <c r="D14" s="2" t="str">
        <f t="shared" si="3"/>
        <v/>
      </c>
      <c r="H14" s="45" t="str">
        <f>IF(I14="","",VLOOKUP(I14,Line_Database!A:B,2,FALSE))</f>
        <v/>
      </c>
      <c r="I14" s="4"/>
      <c r="J14" s="4"/>
      <c r="K14" s="4"/>
      <c r="L14" s="45" t="str">
        <f>IF(K14="","",VLOOKUP(K14,'Style Name_Database'!A:B,2,FALSE))</f>
        <v/>
      </c>
      <c r="M14" s="44"/>
      <c r="N14" s="43"/>
      <c r="O14" s="45" t="str">
        <f>IF(B14="","",VLOOKUP(B14,'Line Leaders_List '!D:I,6,FALSE))</f>
        <v/>
      </c>
      <c r="P14" s="4"/>
      <c r="Q14" s="4"/>
      <c r="R14" s="4"/>
      <c r="S14" s="54"/>
      <c r="T14" s="4"/>
      <c r="U14" s="45">
        <f t="shared" si="5"/>
        <v>0</v>
      </c>
      <c r="V14" s="51" t="str">
        <f t="shared" si="0"/>
        <v/>
      </c>
      <c r="W14" s="4"/>
      <c r="X14" s="4"/>
      <c r="Y14" s="45" t="str">
        <f t="shared" si="6"/>
        <v/>
      </c>
      <c r="Z14" s="45" t="str">
        <f t="shared" si="1"/>
        <v/>
      </c>
      <c r="AA14" s="46" t="str">
        <f t="shared" si="7"/>
        <v/>
      </c>
      <c r="AB14" s="50"/>
      <c r="AC14" s="4"/>
      <c r="AD14" s="4"/>
      <c r="AE14" s="4"/>
      <c r="AF14" s="4"/>
      <c r="AG14" s="4"/>
      <c r="AH14" s="4"/>
      <c r="AI14" s="4"/>
      <c r="AJ14" s="4"/>
      <c r="AK14" s="4"/>
      <c r="AL14" s="4"/>
    </row>
    <row r="15" spans="1:38">
      <c r="A15" s="2" t="str">
        <f>IF(AND(V15&gt;='Daily Sending '!$C$4,Final_Template!V15&lt;='Daily Sending '!$D$4),1,"")</f>
        <v/>
      </c>
      <c r="B15" s="2" t="str">
        <f t="shared" si="2"/>
        <v/>
      </c>
      <c r="D15" s="2" t="str">
        <f t="shared" si="3"/>
        <v/>
      </c>
      <c r="H15" s="45" t="str">
        <f>IF(I15="","",VLOOKUP(I15,Line_Database!A:B,2,FALSE))</f>
        <v/>
      </c>
      <c r="I15" s="4"/>
      <c r="J15" s="4"/>
      <c r="K15" s="4"/>
      <c r="L15" s="45" t="str">
        <f>IF(K15="","",VLOOKUP(K15,'Style Name_Database'!A:B,2,FALSE))</f>
        <v/>
      </c>
      <c r="M15" s="44"/>
      <c r="N15" s="43"/>
      <c r="O15" s="45" t="str">
        <f>IF(B15="","",VLOOKUP(B15,'Line Leaders_List '!D:I,6,FALSE))</f>
        <v/>
      </c>
      <c r="P15" s="4"/>
      <c r="Q15" s="4"/>
      <c r="R15" s="4"/>
      <c r="S15" s="54"/>
      <c r="T15" s="4"/>
      <c r="U15" s="45">
        <f t="shared" si="5"/>
        <v>0</v>
      </c>
      <c r="V15" s="51" t="str">
        <f t="shared" si="0"/>
        <v/>
      </c>
      <c r="W15" s="4"/>
      <c r="X15" s="4"/>
      <c r="Y15" s="45" t="str">
        <f t="shared" si="6"/>
        <v/>
      </c>
      <c r="Z15" s="45" t="str">
        <f t="shared" si="1"/>
        <v/>
      </c>
      <c r="AA15" s="46" t="str">
        <f t="shared" si="7"/>
        <v/>
      </c>
      <c r="AB15" s="50"/>
      <c r="AC15" s="4"/>
      <c r="AD15" s="4"/>
      <c r="AE15" s="4"/>
      <c r="AF15" s="4"/>
      <c r="AG15" s="4"/>
      <c r="AH15" s="4"/>
      <c r="AI15" s="4"/>
      <c r="AJ15" s="4"/>
      <c r="AK15" s="4"/>
      <c r="AL15" s="4"/>
    </row>
    <row r="16" spans="1:38">
      <c r="A16" s="2" t="str">
        <f>IF(AND(V16&gt;='Daily Sending '!$C$4,Final_Template!V16&lt;='Daily Sending '!$D$4),1,"")</f>
        <v/>
      </c>
      <c r="B16" s="2" t="str">
        <f t="shared" si="2"/>
        <v/>
      </c>
      <c r="D16" s="2" t="str">
        <f t="shared" si="3"/>
        <v/>
      </c>
      <c r="H16" s="45" t="str">
        <f>IF(I16="","",VLOOKUP(I16,Line_Database!A:B,2,FALSE))</f>
        <v/>
      </c>
      <c r="I16" s="4"/>
      <c r="J16" s="4"/>
      <c r="K16" s="4"/>
      <c r="L16" s="45" t="str">
        <f>IF(K16="","",VLOOKUP(K16,'Style Name_Database'!A:B,2,FALSE))</f>
        <v/>
      </c>
      <c r="M16" s="44"/>
      <c r="N16" s="43"/>
      <c r="O16" s="45" t="str">
        <f>IF(B16="","",VLOOKUP(B16,'Line Leaders_List '!D:I,6,FALSE))</f>
        <v/>
      </c>
      <c r="P16" s="4"/>
      <c r="Q16" s="4"/>
      <c r="R16" s="4"/>
      <c r="S16" s="54"/>
      <c r="T16" s="4"/>
      <c r="U16" s="45">
        <f t="shared" si="5"/>
        <v>0</v>
      </c>
      <c r="V16" s="51" t="str">
        <f t="shared" si="0"/>
        <v/>
      </c>
      <c r="W16" s="4"/>
      <c r="X16" s="4"/>
      <c r="Y16" s="45" t="str">
        <f t="shared" si="6"/>
        <v/>
      </c>
      <c r="Z16" s="45" t="str">
        <f t="shared" si="1"/>
        <v/>
      </c>
      <c r="AA16" s="46" t="str">
        <f t="shared" si="7"/>
        <v/>
      </c>
      <c r="AB16" s="50"/>
      <c r="AC16" s="4"/>
      <c r="AD16" s="4"/>
      <c r="AE16" s="4"/>
      <c r="AF16" s="4"/>
      <c r="AG16" s="4"/>
      <c r="AH16" s="4"/>
      <c r="AI16" s="4"/>
      <c r="AJ16" s="4"/>
      <c r="AK16" s="4"/>
      <c r="AL16" s="4"/>
    </row>
    <row r="17" spans="1:38">
      <c r="A17" s="2" t="str">
        <f>IF(AND(V17&gt;='Daily Sending '!$C$4,Final_Template!V17&lt;='Daily Sending '!$D$4),1,"")</f>
        <v/>
      </c>
      <c r="B17" s="2" t="str">
        <f t="shared" si="2"/>
        <v/>
      </c>
      <c r="D17" s="2" t="str">
        <f t="shared" si="3"/>
        <v/>
      </c>
      <c r="H17" s="45" t="str">
        <f>IF(I17="","",VLOOKUP(I17,Line_Database!A:B,2,FALSE))</f>
        <v/>
      </c>
      <c r="I17" s="4"/>
      <c r="J17" s="4"/>
      <c r="K17" s="4"/>
      <c r="L17" s="45" t="str">
        <f>IF(K17="","",VLOOKUP(K17,'Style Name_Database'!A:B,2,FALSE))</f>
        <v/>
      </c>
      <c r="M17" s="44"/>
      <c r="N17" s="43"/>
      <c r="O17" s="45" t="str">
        <f>IF(B17="","",VLOOKUP(B17,'Line Leaders_List '!D:I,6,FALSE))</f>
        <v/>
      </c>
      <c r="P17" s="4"/>
      <c r="Q17" s="4"/>
      <c r="R17" s="4"/>
      <c r="S17" s="54"/>
      <c r="T17" s="4"/>
      <c r="U17" s="45">
        <f t="shared" si="5"/>
        <v>0</v>
      </c>
      <c r="V17" s="51" t="str">
        <f t="shared" si="0"/>
        <v/>
      </c>
      <c r="W17" s="4"/>
      <c r="X17" s="4"/>
      <c r="Y17" s="45" t="str">
        <f t="shared" si="6"/>
        <v/>
      </c>
      <c r="Z17" s="45" t="str">
        <f t="shared" si="1"/>
        <v/>
      </c>
      <c r="AA17" s="46" t="str">
        <f t="shared" si="7"/>
        <v/>
      </c>
      <c r="AB17" s="50"/>
      <c r="AC17" s="4"/>
      <c r="AD17" s="4"/>
      <c r="AE17" s="4"/>
      <c r="AF17" s="4"/>
      <c r="AG17" s="4"/>
      <c r="AH17" s="4"/>
      <c r="AI17" s="4"/>
      <c r="AJ17" s="4"/>
      <c r="AK17" s="4"/>
      <c r="AL17" s="4"/>
    </row>
    <row r="18" spans="1:38">
      <c r="A18" s="2" t="str">
        <f>IF(AND(V18&gt;='Daily Sending '!$C$4,Final_Template!V18&lt;='Daily Sending '!$D$4),1,"")</f>
        <v/>
      </c>
      <c r="B18" s="2" t="str">
        <f t="shared" si="2"/>
        <v/>
      </c>
      <c r="D18" s="2" t="str">
        <f t="shared" si="3"/>
        <v/>
      </c>
      <c r="H18" s="45" t="str">
        <f>IF(I18="","",VLOOKUP(I18,Line_Database!A:B,2,FALSE))</f>
        <v/>
      </c>
      <c r="I18" s="4"/>
      <c r="J18" s="4"/>
      <c r="K18" s="4"/>
      <c r="L18" s="45" t="str">
        <f>IF(K18="","",VLOOKUP(K18,'Style Name_Database'!A:B,2,FALSE))</f>
        <v/>
      </c>
      <c r="M18" s="44"/>
      <c r="N18" s="43"/>
      <c r="O18" s="45" t="str">
        <f>IF(B18="","",VLOOKUP(B18,'Line Leaders_List '!D:I,6,FALSE))</f>
        <v/>
      </c>
      <c r="P18" s="4"/>
      <c r="Q18" s="4"/>
      <c r="R18" s="4"/>
      <c r="S18" s="54"/>
      <c r="T18" s="4"/>
      <c r="U18" s="45">
        <f t="shared" si="5"/>
        <v>0</v>
      </c>
      <c r="V18" s="51" t="str">
        <f t="shared" si="0"/>
        <v/>
      </c>
      <c r="W18" s="4"/>
      <c r="X18" s="4"/>
      <c r="Y18" s="45" t="str">
        <f t="shared" si="6"/>
        <v/>
      </c>
      <c r="Z18" s="45" t="str">
        <f t="shared" si="1"/>
        <v/>
      </c>
      <c r="AA18" s="46" t="str">
        <f t="shared" si="7"/>
        <v/>
      </c>
      <c r="AB18" s="50"/>
      <c r="AC18" s="4"/>
      <c r="AD18" s="4"/>
      <c r="AE18" s="4"/>
      <c r="AF18" s="4"/>
      <c r="AG18" s="4"/>
      <c r="AH18" s="4"/>
      <c r="AI18" s="4"/>
      <c r="AJ18" s="4"/>
      <c r="AK18" s="4"/>
      <c r="AL18" s="4"/>
    </row>
    <row r="19" spans="1:38">
      <c r="A19" s="2" t="str">
        <f>IF(AND(V19&gt;='Daily Sending '!$C$4,Final_Template!V19&lt;='Daily Sending '!$D$4),1,"")</f>
        <v/>
      </c>
      <c r="B19" s="2" t="str">
        <f t="shared" si="2"/>
        <v/>
      </c>
      <c r="D19" s="2" t="str">
        <f t="shared" si="3"/>
        <v/>
      </c>
      <c r="H19" s="45" t="str">
        <f>IF(I19="","",VLOOKUP(I19,Line_Database!A:B,2,FALSE))</f>
        <v/>
      </c>
      <c r="I19" s="4"/>
      <c r="J19" s="4"/>
      <c r="K19" s="4"/>
      <c r="L19" s="45" t="str">
        <f>IF(K19="","",VLOOKUP(K19,'Style Name_Database'!A:B,2,FALSE))</f>
        <v/>
      </c>
      <c r="M19" s="44"/>
      <c r="N19" s="43"/>
      <c r="O19" s="45" t="str">
        <f>IF(B19="","",VLOOKUP(B19,'Line Leaders_List '!D:I,6,FALSE))</f>
        <v/>
      </c>
      <c r="P19" s="4"/>
      <c r="Q19" s="4"/>
      <c r="R19" s="4"/>
      <c r="S19" s="54"/>
      <c r="T19" s="4"/>
      <c r="U19" s="45">
        <f t="shared" si="5"/>
        <v>0</v>
      </c>
      <c r="V19" s="51" t="str">
        <f t="shared" si="0"/>
        <v/>
      </c>
      <c r="W19" s="4"/>
      <c r="X19" s="4"/>
      <c r="Y19" s="45" t="str">
        <f t="shared" si="6"/>
        <v/>
      </c>
      <c r="Z19" s="45" t="str">
        <f t="shared" si="1"/>
        <v/>
      </c>
      <c r="AA19" s="46" t="str">
        <f t="shared" si="7"/>
        <v/>
      </c>
      <c r="AB19" s="50"/>
      <c r="AC19" s="4"/>
      <c r="AD19" s="4"/>
      <c r="AE19" s="4"/>
      <c r="AF19" s="4"/>
      <c r="AG19" s="4"/>
      <c r="AH19" s="4"/>
      <c r="AI19" s="4"/>
      <c r="AJ19" s="4"/>
      <c r="AK19" s="4"/>
      <c r="AL19" s="4"/>
    </row>
  </sheetData>
  <dataConsolidate/>
  <mergeCells count="23">
    <mergeCell ref="AC3:AL3"/>
    <mergeCell ref="X4:X5"/>
    <mergeCell ref="Y4:Y5"/>
    <mergeCell ref="V4:V5"/>
    <mergeCell ref="W4:W5"/>
    <mergeCell ref="AA4:AA5"/>
    <mergeCell ref="Z4:Z5"/>
    <mergeCell ref="H3:O3"/>
    <mergeCell ref="P3:AA3"/>
    <mergeCell ref="T4:T5"/>
    <mergeCell ref="J4:J5"/>
    <mergeCell ref="H4:H5"/>
    <mergeCell ref="I4:I5"/>
    <mergeCell ref="K4:K5"/>
    <mergeCell ref="L4:L5"/>
    <mergeCell ref="N4:N5"/>
    <mergeCell ref="M4:M5"/>
    <mergeCell ref="O4:O5"/>
    <mergeCell ref="P4:P5"/>
    <mergeCell ref="Q4:Q5"/>
    <mergeCell ref="R4:R5"/>
    <mergeCell ref="S4:S5"/>
    <mergeCell ref="U4:U5"/>
  </mergeCells>
  <conditionalFormatting sqref="Z6:Z19">
    <cfRule type="containsText" dxfId="9" priority="9" operator="containsText" text="On Time">
      <formula>NOT(ISERROR(SEARCH("On Time",Z6)))</formula>
    </cfRule>
    <cfRule type="containsText" dxfId="8" priority="10" operator="containsText" text="Late">
      <formula>NOT(ISERROR(SEARCH("Late",Z6)))</formula>
    </cfRule>
  </conditionalFormatting>
  <conditionalFormatting sqref="Y6:Y19">
    <cfRule type="containsText" dxfId="7" priority="4" operator="containsText" text="Incomplete">
      <formula>NOT(ISERROR(SEARCH("Incomplete",Y6)))</formula>
    </cfRule>
    <cfRule type="containsText" dxfId="6" priority="7" operator="containsText" text="On Time">
      <formula>NOT(ISERROR(SEARCH("On Time",Y6)))</formula>
    </cfRule>
    <cfRule type="containsText" dxfId="5" priority="8" operator="containsText" text="Late">
      <formula>NOT(ISERROR(SEARCH("Late",Y6)))</formula>
    </cfRule>
  </conditionalFormatting>
  <conditionalFormatting sqref="V6:V19">
    <cfRule type="timePeriod" dxfId="4" priority="1" timePeriod="tomorrow">
      <formula>FLOOR(V6,1)=TODAY()+1</formula>
    </cfRule>
    <cfRule type="timePeriod" dxfId="3" priority="2" timePeriod="lastMonth">
      <formula>AND(MONTH(V6)=MONTH(EDATE(TODAY(),0-1)),YEAR(V6)=YEAR(EDATE(TODAY(),0-1)))</formula>
    </cfRule>
    <cfRule type="timePeriod" dxfId="2" priority="3" timePeriod="lastWeek">
      <formula>AND(TODAY()-ROUNDDOWN(V6,0)&gt;=(WEEKDAY(TODAY())),TODAY()-ROUNDDOWN(V6,0)&lt;(WEEKDAY(TODAY())+7))</formula>
    </cfRule>
    <cfRule type="timePeriod" dxfId="1" priority="5" timePeriod="today">
      <formula>FLOOR(V6,1)=TODAY()</formula>
    </cfRule>
    <cfRule type="timePeriod" dxfId="0" priority="6" timePeriod="yesterday">
      <formula>FLOOR(V6,1)=TODAY()-1</formula>
    </cfRule>
  </conditionalFormatting>
  <dataValidations count="13">
    <dataValidation type="list" allowBlank="1" showInputMessage="1" showErrorMessage="1" sqref="AC5">
      <formula1>INDIRECT($AC$4)</formula1>
    </dataValidation>
    <dataValidation type="list" allowBlank="1" showInputMessage="1" showErrorMessage="1" sqref="AC4:AL4">
      <formula1>"_4T,DN,BS,GM,CS,SN,FL,WM,KH"</formula1>
    </dataValidation>
    <dataValidation type="list" allowBlank="1" showInputMessage="1" showErrorMessage="1" sqref="AD5">
      <formula1>INDIRECT($AD$4)</formula1>
    </dataValidation>
    <dataValidation type="list" allowBlank="1" showInputMessage="1" showErrorMessage="1" sqref="AE5">
      <formula1>INDIRECT($AE$4)</formula1>
    </dataValidation>
    <dataValidation type="list" allowBlank="1" showInputMessage="1" showErrorMessage="1" sqref="AF5">
      <formula1>INDIRECT($AF$4)</formula1>
    </dataValidation>
    <dataValidation type="list" allowBlank="1" showInputMessage="1" showErrorMessage="1" sqref="AG5">
      <formula1>INDIRECT($AG$4)</formula1>
    </dataValidation>
    <dataValidation type="list" allowBlank="1" showInputMessage="1" showErrorMessage="1" sqref="AH5">
      <formula1>INDIRECT($AH$4)</formula1>
    </dataValidation>
    <dataValidation type="list" allowBlank="1" showInputMessage="1" showErrorMessage="1" sqref="AL5">
      <formula1>INDIRECT($AL$4)</formula1>
    </dataValidation>
    <dataValidation type="list" allowBlank="1" showInputMessage="1" showErrorMessage="1" sqref="AI5">
      <formula1>INDIRECT($AI$4)</formula1>
    </dataValidation>
    <dataValidation type="list" allowBlank="1" showInputMessage="1" showErrorMessage="1" sqref="AJ5">
      <formula1>INDIRECT($AJ$4)</formula1>
    </dataValidation>
    <dataValidation type="list" allowBlank="1" showInputMessage="1" showErrorMessage="1" sqref="AK5">
      <formula1>INDIRECT($AK$4)</formula1>
    </dataValidation>
    <dataValidation type="list" allowBlank="1" showInputMessage="1" showErrorMessage="1" sqref="N6:N19">
      <formula1>INDIRECT(D6)</formula1>
    </dataValidation>
    <dataValidation type="list" allowBlank="1" showInputMessage="1" showErrorMessage="1" sqref="M6:M19">
      <formula1>"SSS,SLS,LOP"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2:E13"/>
  <sheetViews>
    <sheetView workbookViewId="0">
      <selection activeCell="B6" sqref="B6"/>
    </sheetView>
  </sheetViews>
  <sheetFormatPr defaultRowHeight="17.25"/>
  <cols>
    <col min="1" max="1" width="9" style="55"/>
    <col min="2" max="2" width="15.375" style="55" customWidth="1"/>
    <col min="3" max="3" width="16.5" style="55" customWidth="1"/>
    <col min="4" max="4" width="14.625" style="55" customWidth="1"/>
    <col min="5" max="5" width="11" style="55" customWidth="1"/>
    <col min="6" max="16384" width="9" style="55"/>
  </cols>
  <sheetData>
    <row r="2" spans="2:5" ht="12" customHeight="1">
      <c r="B2" s="73" t="s">
        <v>693</v>
      </c>
      <c r="C2" s="73"/>
      <c r="D2" s="73"/>
      <c r="E2" s="73"/>
    </row>
    <row r="3" spans="2:5" ht="11.25" customHeight="1">
      <c r="B3" s="73"/>
      <c r="C3" s="73"/>
      <c r="D3" s="73"/>
      <c r="E3" s="73"/>
    </row>
    <row r="4" spans="2:5">
      <c r="B4" s="72" t="s">
        <v>695</v>
      </c>
      <c r="C4" s="75">
        <v>44455</v>
      </c>
      <c r="D4" s="75">
        <v>44460</v>
      </c>
      <c r="E4" s="77"/>
    </row>
    <row r="5" spans="2:5">
      <c r="B5" s="72"/>
      <c r="C5" s="76"/>
      <c r="D5" s="76"/>
      <c r="E5" s="78"/>
    </row>
    <row r="6" spans="2:5" ht="8.25" customHeight="1"/>
    <row r="7" spans="2:5">
      <c r="B7" s="72" t="s">
        <v>694</v>
      </c>
      <c r="C7" s="74">
        <f>SUM(D11:D13)/SUM(C11:C13)</f>
        <v>0.94827586206896552</v>
      </c>
      <c r="D7" s="74"/>
      <c r="E7" s="74"/>
    </row>
    <row r="8" spans="2:5">
      <c r="B8" s="72"/>
      <c r="C8" s="74"/>
      <c r="D8" s="74"/>
      <c r="E8" s="74"/>
    </row>
    <row r="9" spans="2:5" ht="9" customHeight="1"/>
    <row r="10" spans="2:5" ht="33">
      <c r="B10" s="56" t="s">
        <v>689</v>
      </c>
      <c r="C10" s="57" t="s">
        <v>690</v>
      </c>
      <c r="D10" s="57" t="s">
        <v>691</v>
      </c>
      <c r="E10" s="56" t="s">
        <v>692</v>
      </c>
    </row>
    <row r="11" spans="2:5">
      <c r="B11" s="58" t="s">
        <v>466</v>
      </c>
      <c r="C11" s="59">
        <f>SUMIFS(Final_Template!$AC:$AC,Final_Template!$A:$A,1,Final_Template!$H:$H,'Daily Sending '!B11)+SUMIFS(Final_Template!$AD:$AD,Final_Template!$A:$A,1,Final_Template!$H:$H,'Daily Sending '!B11)+SUMIFS(Final_Template!$AE:$AE,Final_Template!$A:$A,1,Final_Template!$H:$H,'Daily Sending '!B11)+SUMIFS(Final_Template!$AF:$AF,Final_Template!$A:$A,1,Final_Template!$H:$H,'Daily Sending '!B11)+SUMIFS(Final_Template!$AG:$AG,Final_Template!$A:$A,1,Final_Template!$H:$H,'Daily Sending '!B11)+SUMIFS(Final_Template!$AH:$AH,Final_Template!$A:$A,1,Final_Template!$H:$H,'Daily Sending '!B11)+SUMIFS(Final_Template!$AI:$AI,Final_Template!$A:$A,1,Final_Template!$H:$H,'Daily Sending '!B11)+SUMIFS(Final_Template!$AJ:$AJ,Final_Template!$A:$A,1,Final_Template!$H:$H,'Daily Sending '!B11)+SUMIFS(Final_Template!$AK:$AK,Final_Template!$A:$A,1,Final_Template!$H:$H,'Daily Sending '!B11)+SUMIFS(Final_Template!$AL:$AL,Final_Template!$A:$A,1,Final_Template!$H:$H,'Daily Sending '!B11)</f>
        <v>28</v>
      </c>
      <c r="D11" s="59">
        <f>SUMIFS(Final_Template!$X:$X,Final_Template!$A:$A,1,Final_Template!$H:$H,'Daily Sending '!B11)</f>
        <v>28</v>
      </c>
      <c r="E11" s="60">
        <f>IFERROR(D11/C11,"")</f>
        <v>1</v>
      </c>
    </row>
    <row r="12" spans="2:5">
      <c r="B12" s="58" t="s">
        <v>467</v>
      </c>
      <c r="C12" s="59">
        <f>SUMIFS(Final_Template!$AC:$AC,Final_Template!$A:$A,1,Final_Template!$H:$H,'Daily Sending '!B12)+SUMIFS(Final_Template!$AD:$AD,Final_Template!$A:$A,1,Final_Template!$H:$H,'Daily Sending '!B12)+SUMIFS(Final_Template!$AE:$AE,Final_Template!$A:$A,1,Final_Template!$H:$H,'Daily Sending '!B12)+SUMIFS(Final_Template!$AF:$AF,Final_Template!$A:$A,1,Final_Template!$H:$H,'Daily Sending '!B12)+SUMIFS(Final_Template!$AG:$AG,Final_Template!$A:$A,1,Final_Template!$H:$H,'Daily Sending '!B12)+SUMIFS(Final_Template!$AH:$AH,Final_Template!$A:$A,1,Final_Template!$H:$H,'Daily Sending '!B12)+SUMIFS(Final_Template!$AI:$AI,Final_Template!$A:$A,1,Final_Template!$H:$H,'Daily Sending '!B12)+SUMIFS(Final_Template!$AJ:$AJ,Final_Template!$A:$A,1,Final_Template!$H:$H,'Daily Sending '!B12)+SUMIFS(Final_Template!$AK:$AK,Final_Template!$A:$A,1,Final_Template!$H:$H,'Daily Sending '!B12)+SUMIFS(Final_Template!$AL:$AL,Final_Template!$A:$A,1,Final_Template!$H:$H,'Daily Sending '!B12)</f>
        <v>30</v>
      </c>
      <c r="D12" s="59">
        <f>SUMIFS(Final_Template!$X:$X,Final_Template!$A:$A,1,Final_Template!$H:$H,'Daily Sending '!B12)</f>
        <v>27</v>
      </c>
      <c r="E12" s="60">
        <f t="shared" ref="E12:E13" si="0">IFERROR(D12/C12,"")</f>
        <v>0.9</v>
      </c>
    </row>
    <row r="13" spans="2:5">
      <c r="B13" s="58" t="s">
        <v>468</v>
      </c>
      <c r="C13" s="59">
        <f>SUMIFS(Final_Template!$AC:$AC,Final_Template!$A:$A,1,Final_Template!$H:$H,'Daily Sending '!B13)+SUMIFS(Final_Template!$AD:$AD,Final_Template!$A:$A,1,Final_Template!$H:$H,'Daily Sending '!B13)+SUMIFS(Final_Template!$AE:$AE,Final_Template!$A:$A,1,Final_Template!$H:$H,'Daily Sending '!B13)+SUMIFS(Final_Template!$AF:$AF,Final_Template!$A:$A,1,Final_Template!$H:$H,'Daily Sending '!B13)+SUMIFS(Final_Template!$AG:$AG,Final_Template!$A:$A,1,Final_Template!$H:$H,'Daily Sending '!B13)+SUMIFS(Final_Template!$AH:$AH,Final_Template!$A:$A,1,Final_Template!$H:$H,'Daily Sending '!B13)+SUMIFS(Final_Template!$AI:$AI,Final_Template!$A:$A,1,Final_Template!$H:$H,'Daily Sending '!B13)+SUMIFS(Final_Template!$AJ:$AJ,Final_Template!$A:$A,1,Final_Template!$H:$H,'Daily Sending '!B13)+SUMIFS(Final_Template!$AK:$AK,Final_Template!$A:$A,1,Final_Template!$H:$H,'Daily Sending '!B13)+SUMIFS(Final_Template!$AL:$AL,Final_Template!$A:$A,1,Final_Template!$H:$H,'Daily Sending '!B13)</f>
        <v>0</v>
      </c>
      <c r="D13" s="59">
        <f>SUMIFS(Final_Template!$X:$X,Final_Template!$A:$A,1,Final_Template!$H:$H,'Daily Sending '!B13)</f>
        <v>0</v>
      </c>
      <c r="E13" s="60" t="str">
        <f t="shared" si="0"/>
        <v/>
      </c>
    </row>
  </sheetData>
  <mergeCells count="6">
    <mergeCell ref="B4:B5"/>
    <mergeCell ref="B2:E3"/>
    <mergeCell ref="B7:B8"/>
    <mergeCell ref="C7:E8"/>
    <mergeCell ref="C4:C5"/>
    <mergeCell ref="D4:E5"/>
  </mergeCells>
  <pageMargins left="0.7" right="0.7" top="0.75" bottom="0.75" header="0.3" footer="0.3"/>
  <pageSetup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N27"/>
  <sheetViews>
    <sheetView workbookViewId="0">
      <selection activeCell="G15" sqref="G15"/>
    </sheetView>
  </sheetViews>
  <sheetFormatPr defaultRowHeight="15.75"/>
  <cols>
    <col min="1" max="1" width="4.25" bestFit="1" customWidth="1"/>
    <col min="2" max="2" width="19" customWidth="1"/>
    <col min="5" max="5" width="18.625" bestFit="1" customWidth="1"/>
    <col min="8" max="8" width="19.25" bestFit="1" customWidth="1"/>
    <col min="11" max="11" width="17.25" bestFit="1" customWidth="1"/>
    <col min="14" max="14" width="18.375" bestFit="1" customWidth="1"/>
  </cols>
  <sheetData>
    <row r="1" spans="1:14">
      <c r="A1" s="7" t="s">
        <v>12</v>
      </c>
      <c r="B1" s="8" t="s">
        <v>13</v>
      </c>
      <c r="D1" s="7" t="s">
        <v>25</v>
      </c>
      <c r="E1" s="8" t="s">
        <v>26</v>
      </c>
      <c r="G1" s="7" t="s">
        <v>36</v>
      </c>
      <c r="H1" s="9" t="s">
        <v>37</v>
      </c>
      <c r="J1" s="7" t="s">
        <v>46</v>
      </c>
      <c r="K1" s="9" t="s">
        <v>47</v>
      </c>
      <c r="M1" s="7" t="s">
        <v>51</v>
      </c>
      <c r="N1" s="9" t="s">
        <v>52</v>
      </c>
    </row>
    <row r="2" spans="1:14">
      <c r="A2" s="7" t="s">
        <v>12</v>
      </c>
      <c r="B2" s="8" t="s">
        <v>14</v>
      </c>
      <c r="D2" s="7" t="s">
        <v>25</v>
      </c>
      <c r="E2" s="8" t="s">
        <v>27</v>
      </c>
      <c r="G2" s="7" t="s">
        <v>36</v>
      </c>
      <c r="H2" s="9" t="s">
        <v>38</v>
      </c>
      <c r="J2" s="7" t="s">
        <v>46</v>
      </c>
      <c r="K2" s="9" t="s">
        <v>48</v>
      </c>
      <c r="M2" s="7" t="s">
        <v>51</v>
      </c>
      <c r="N2" s="9" t="s">
        <v>53</v>
      </c>
    </row>
    <row r="3" spans="1:14">
      <c r="A3" s="7" t="s">
        <v>12</v>
      </c>
      <c r="B3" s="8" t="s">
        <v>15</v>
      </c>
      <c r="D3" s="7" t="s">
        <v>25</v>
      </c>
      <c r="E3" s="26" t="s">
        <v>28</v>
      </c>
      <c r="G3" s="7" t="s">
        <v>36</v>
      </c>
      <c r="H3" s="9" t="s">
        <v>39</v>
      </c>
      <c r="J3" s="7" t="s">
        <v>46</v>
      </c>
      <c r="K3" s="9" t="s">
        <v>49</v>
      </c>
      <c r="M3" s="7" t="s">
        <v>51</v>
      </c>
      <c r="N3" s="9" t="s">
        <v>54</v>
      </c>
    </row>
    <row r="4" spans="1:14">
      <c r="A4" s="7" t="s">
        <v>12</v>
      </c>
      <c r="B4" s="26" t="s">
        <v>16</v>
      </c>
      <c r="D4" s="7" t="s">
        <v>25</v>
      </c>
      <c r="E4" s="26" t="s">
        <v>29</v>
      </c>
      <c r="G4" s="7" t="s">
        <v>36</v>
      </c>
      <c r="H4" s="9" t="s">
        <v>40</v>
      </c>
      <c r="J4" s="7" t="s">
        <v>46</v>
      </c>
      <c r="K4" s="9" t="s">
        <v>50</v>
      </c>
      <c r="M4" s="7" t="s">
        <v>51</v>
      </c>
      <c r="N4" s="9" t="s">
        <v>55</v>
      </c>
    </row>
    <row r="5" spans="1:14">
      <c r="A5" s="7" t="s">
        <v>12</v>
      </c>
      <c r="B5" s="8" t="s">
        <v>17</v>
      </c>
      <c r="D5" s="7" t="s">
        <v>25</v>
      </c>
      <c r="E5" s="26" t="s">
        <v>30</v>
      </c>
      <c r="G5" s="7" t="s">
        <v>36</v>
      </c>
      <c r="H5" s="9" t="s">
        <v>41</v>
      </c>
      <c r="M5" s="7" t="s">
        <v>51</v>
      </c>
      <c r="N5" s="9" t="s">
        <v>56</v>
      </c>
    </row>
    <row r="6" spans="1:14">
      <c r="A6" s="7" t="s">
        <v>12</v>
      </c>
      <c r="B6" s="8" t="s">
        <v>18</v>
      </c>
      <c r="D6" s="7" t="s">
        <v>25</v>
      </c>
      <c r="E6" s="26" t="s">
        <v>31</v>
      </c>
      <c r="G6" s="7" t="s">
        <v>36</v>
      </c>
      <c r="H6" s="9" t="s">
        <v>42</v>
      </c>
      <c r="M6" s="7" t="s">
        <v>51</v>
      </c>
      <c r="N6" s="9" t="s">
        <v>57</v>
      </c>
    </row>
    <row r="7" spans="1:14">
      <c r="A7" s="7" t="s">
        <v>12</v>
      </c>
      <c r="B7" s="8" t="s">
        <v>19</v>
      </c>
      <c r="D7" s="7" t="s">
        <v>25</v>
      </c>
      <c r="E7" s="26" t="s">
        <v>32</v>
      </c>
      <c r="G7" s="7" t="s">
        <v>36</v>
      </c>
      <c r="H7" s="9" t="s">
        <v>43</v>
      </c>
      <c r="J7" s="7" t="s">
        <v>61</v>
      </c>
      <c r="K7" s="9" t="s">
        <v>73</v>
      </c>
      <c r="M7" s="7" t="s">
        <v>51</v>
      </c>
      <c r="N7" s="9" t="s">
        <v>58</v>
      </c>
    </row>
    <row r="8" spans="1:14">
      <c r="A8" s="7" t="s">
        <v>12</v>
      </c>
      <c r="B8" s="8" t="s">
        <v>20</v>
      </c>
      <c r="D8" s="7" t="s">
        <v>25</v>
      </c>
      <c r="E8" s="9" t="s">
        <v>33</v>
      </c>
      <c r="G8" s="7" t="s">
        <v>36</v>
      </c>
      <c r="H8" s="9" t="s">
        <v>44</v>
      </c>
      <c r="J8" s="7" t="s">
        <v>61</v>
      </c>
      <c r="K8" s="9" t="s">
        <v>74</v>
      </c>
      <c r="M8" s="7" t="s">
        <v>51</v>
      </c>
      <c r="N8" s="9" t="s">
        <v>59</v>
      </c>
    </row>
    <row r="9" spans="1:14">
      <c r="A9" s="7" t="s">
        <v>12</v>
      </c>
      <c r="B9" s="8" t="s">
        <v>21</v>
      </c>
      <c r="D9" s="7" t="s">
        <v>25</v>
      </c>
      <c r="E9" s="9" t="s">
        <v>34</v>
      </c>
      <c r="G9" s="7" t="s">
        <v>36</v>
      </c>
      <c r="H9" s="27" t="s">
        <v>45</v>
      </c>
      <c r="J9" s="7" t="s">
        <v>61</v>
      </c>
      <c r="K9" s="9" t="s">
        <v>75</v>
      </c>
      <c r="M9" s="7" t="s">
        <v>51</v>
      </c>
      <c r="N9" s="9" t="s">
        <v>60</v>
      </c>
    </row>
    <row r="10" spans="1:14">
      <c r="A10" s="7" t="s">
        <v>12</v>
      </c>
      <c r="B10" s="8" t="s">
        <v>22</v>
      </c>
      <c r="D10" s="7" t="s">
        <v>25</v>
      </c>
      <c r="E10" s="9" t="s">
        <v>35</v>
      </c>
      <c r="J10" s="7" t="s">
        <v>61</v>
      </c>
      <c r="K10" s="9" t="s">
        <v>76</v>
      </c>
    </row>
    <row r="11" spans="1:14">
      <c r="A11" s="7" t="s">
        <v>12</v>
      </c>
      <c r="B11" s="8" t="s">
        <v>23</v>
      </c>
      <c r="J11" s="7" t="s">
        <v>61</v>
      </c>
      <c r="K11" s="9" t="s">
        <v>77</v>
      </c>
    </row>
    <row r="12" spans="1:14">
      <c r="A12" s="7" t="s">
        <v>12</v>
      </c>
      <c r="B12" s="8" t="s">
        <v>24</v>
      </c>
      <c r="G12" s="11"/>
      <c r="H12" s="12"/>
      <c r="J12" s="7" t="s">
        <v>61</v>
      </c>
      <c r="K12" s="9" t="s">
        <v>62</v>
      </c>
    </row>
    <row r="13" spans="1:14">
      <c r="A13" s="1"/>
      <c r="B13" s="1"/>
      <c r="G13" s="11"/>
      <c r="H13" s="12"/>
      <c r="J13" s="7" t="s">
        <v>61</v>
      </c>
      <c r="K13" s="9" t="s">
        <v>63</v>
      </c>
    </row>
    <row r="14" spans="1:14">
      <c r="A14" s="1"/>
      <c r="B14" s="1"/>
      <c r="G14" s="11"/>
      <c r="H14" s="12"/>
      <c r="J14" s="7" t="s">
        <v>61</v>
      </c>
      <c r="K14" s="9" t="s">
        <v>64</v>
      </c>
    </row>
    <row r="15" spans="1:14">
      <c r="A15" s="7" t="s">
        <v>71</v>
      </c>
      <c r="B15" s="9" t="s">
        <v>72</v>
      </c>
      <c r="G15" s="11"/>
      <c r="H15" s="12"/>
      <c r="J15" s="7" t="s">
        <v>61</v>
      </c>
      <c r="K15" s="9" t="s">
        <v>65</v>
      </c>
    </row>
    <row r="16" spans="1:14">
      <c r="A16" s="7" t="s">
        <v>71</v>
      </c>
      <c r="B16" s="9" t="s">
        <v>78</v>
      </c>
      <c r="G16" s="11"/>
      <c r="H16" s="12"/>
      <c r="J16" s="7" t="s">
        <v>61</v>
      </c>
      <c r="K16" s="26" t="s">
        <v>66</v>
      </c>
    </row>
    <row r="17" spans="1:11">
      <c r="A17" s="7" t="s">
        <v>71</v>
      </c>
      <c r="B17" s="9" t="s">
        <v>79</v>
      </c>
      <c r="G17" s="11"/>
      <c r="H17" s="12"/>
      <c r="J17" s="7" t="s">
        <v>61</v>
      </c>
      <c r="K17" s="9" t="s">
        <v>67</v>
      </c>
    </row>
    <row r="18" spans="1:11">
      <c r="A18" s="7" t="s">
        <v>71</v>
      </c>
      <c r="B18" s="9" t="s">
        <v>80</v>
      </c>
      <c r="G18" s="11"/>
      <c r="H18" s="13"/>
      <c r="J18" s="7" t="s">
        <v>61</v>
      </c>
      <c r="K18" s="9" t="s">
        <v>68</v>
      </c>
    </row>
    <row r="19" spans="1:11">
      <c r="A19" s="6"/>
      <c r="B19" s="14"/>
      <c r="G19" s="11"/>
      <c r="H19" s="12"/>
      <c r="J19" s="7" t="s">
        <v>61</v>
      </c>
      <c r="K19" s="9" t="s">
        <v>69</v>
      </c>
    </row>
    <row r="20" spans="1:11">
      <c r="A20" s="7" t="s">
        <v>81</v>
      </c>
      <c r="B20" s="9" t="s">
        <v>82</v>
      </c>
      <c r="G20" s="11"/>
      <c r="H20" s="12"/>
      <c r="J20" s="7" t="s">
        <v>61</v>
      </c>
      <c r="K20" s="9" t="s">
        <v>70</v>
      </c>
    </row>
    <row r="21" spans="1:11">
      <c r="A21" s="7" t="s">
        <v>81</v>
      </c>
      <c r="B21" s="9" t="s">
        <v>83</v>
      </c>
      <c r="D21" s="10"/>
    </row>
    <row r="22" spans="1:11">
      <c r="A22" s="6"/>
      <c r="B22" s="14"/>
      <c r="D22" s="11"/>
    </row>
    <row r="23" spans="1:11">
      <c r="A23" s="7" t="s">
        <v>84</v>
      </c>
      <c r="B23" s="9" t="s">
        <v>85</v>
      </c>
      <c r="D23" s="11"/>
    </row>
    <row r="24" spans="1:11">
      <c r="D24" s="11"/>
    </row>
    <row r="25" spans="1:11">
      <c r="D25" s="10"/>
    </row>
    <row r="26" spans="1:11">
      <c r="D26" s="10"/>
    </row>
    <row r="27" spans="1:11">
      <c r="D27" s="10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E271"/>
  <sheetViews>
    <sheetView topLeftCell="A136" workbookViewId="0">
      <selection activeCell="B22" sqref="B22"/>
    </sheetView>
  </sheetViews>
  <sheetFormatPr defaultRowHeight="15.75"/>
  <cols>
    <col min="1" max="1" width="17" style="16" customWidth="1"/>
    <col min="2" max="2" width="46.25" style="1" bestFit="1" customWidth="1"/>
    <col min="3" max="4" width="9" style="1"/>
    <col min="5" max="5" width="14.375" style="1" bestFit="1" customWidth="1"/>
    <col min="6" max="16384" width="9" style="1"/>
  </cols>
  <sheetData>
    <row r="1" spans="1:5">
      <c r="A1" s="16" t="s">
        <v>1</v>
      </c>
      <c r="B1" s="1" t="s">
        <v>87</v>
      </c>
    </row>
    <row r="2" spans="1:5">
      <c r="A2" s="17" t="s">
        <v>88</v>
      </c>
      <c r="B2" s="1" t="s">
        <v>89</v>
      </c>
    </row>
    <row r="3" spans="1:5">
      <c r="A3" s="17" t="s">
        <v>90</v>
      </c>
      <c r="B3" s="1" t="s">
        <v>91</v>
      </c>
    </row>
    <row r="4" spans="1:5">
      <c r="A4" s="17" t="s">
        <v>92</v>
      </c>
      <c r="B4" s="1" t="s">
        <v>93</v>
      </c>
    </row>
    <row r="5" spans="1:5">
      <c r="A5" s="17" t="s">
        <v>94</v>
      </c>
      <c r="B5" s="1" t="s">
        <v>95</v>
      </c>
    </row>
    <row r="6" spans="1:5">
      <c r="A6" s="17" t="s">
        <v>96</v>
      </c>
      <c r="B6" s="1" t="s">
        <v>97</v>
      </c>
      <c r="E6" s="18"/>
    </row>
    <row r="7" spans="1:5">
      <c r="A7" s="17" t="s">
        <v>98</v>
      </c>
      <c r="B7" s="1" t="s">
        <v>95</v>
      </c>
      <c r="E7" s="18"/>
    </row>
    <row r="8" spans="1:5">
      <c r="A8" s="17" t="s">
        <v>99</v>
      </c>
      <c r="B8" s="1" t="s">
        <v>100</v>
      </c>
      <c r="E8" s="18"/>
    </row>
    <row r="9" spans="1:5">
      <c r="A9" s="17" t="s">
        <v>101</v>
      </c>
      <c r="B9" s="1" t="s">
        <v>102</v>
      </c>
      <c r="E9" s="18"/>
    </row>
    <row r="10" spans="1:5">
      <c r="A10" s="17" t="s">
        <v>103</v>
      </c>
      <c r="B10" s="1" t="s">
        <v>104</v>
      </c>
      <c r="E10" s="18"/>
    </row>
    <row r="11" spans="1:5">
      <c r="A11" s="17" t="s">
        <v>105</v>
      </c>
      <c r="B11" s="1" t="s">
        <v>106</v>
      </c>
      <c r="E11" s="18"/>
    </row>
    <row r="12" spans="1:5">
      <c r="A12" s="17" t="s">
        <v>107</v>
      </c>
      <c r="B12" s="1" t="s">
        <v>93</v>
      </c>
      <c r="E12" s="18"/>
    </row>
    <row r="13" spans="1:5">
      <c r="A13" s="17" t="s">
        <v>108</v>
      </c>
      <c r="B13" s="1" t="s">
        <v>109</v>
      </c>
      <c r="E13" s="18"/>
    </row>
    <row r="14" spans="1:5">
      <c r="A14" s="17" t="s">
        <v>110</v>
      </c>
      <c r="B14" s="1" t="s">
        <v>111</v>
      </c>
      <c r="E14" s="18"/>
    </row>
    <row r="15" spans="1:5">
      <c r="A15" s="17" t="s">
        <v>112</v>
      </c>
      <c r="B15" s="1" t="s">
        <v>113</v>
      </c>
      <c r="E15" s="18"/>
    </row>
    <row r="16" spans="1:5">
      <c r="A16" s="17" t="s">
        <v>114</v>
      </c>
      <c r="B16" s="1" t="s">
        <v>115</v>
      </c>
      <c r="E16" s="18"/>
    </row>
    <row r="17" spans="1:2">
      <c r="A17" s="17" t="s">
        <v>116</v>
      </c>
      <c r="B17" s="1" t="s">
        <v>117</v>
      </c>
    </row>
    <row r="18" spans="1:2">
      <c r="A18" s="17" t="s">
        <v>118</v>
      </c>
      <c r="B18" s="1" t="s">
        <v>119</v>
      </c>
    </row>
    <row r="19" spans="1:2">
      <c r="A19" s="17" t="s">
        <v>120</v>
      </c>
      <c r="B19" s="1" t="s">
        <v>121</v>
      </c>
    </row>
    <row r="20" spans="1:2">
      <c r="A20" s="17" t="s">
        <v>122</v>
      </c>
      <c r="B20" s="1" t="s">
        <v>123</v>
      </c>
    </row>
    <row r="21" spans="1:2">
      <c r="A21" s="17" t="s">
        <v>124</v>
      </c>
      <c r="B21" s="1" t="s">
        <v>125</v>
      </c>
    </row>
    <row r="22" spans="1:2">
      <c r="A22" s="17" t="s">
        <v>126</v>
      </c>
      <c r="B22" s="1" t="s">
        <v>127</v>
      </c>
    </row>
    <row r="23" spans="1:2">
      <c r="A23" s="17" t="s">
        <v>128</v>
      </c>
      <c r="B23" s="1" t="s">
        <v>129</v>
      </c>
    </row>
    <row r="24" spans="1:2">
      <c r="A24" s="17" t="s">
        <v>130</v>
      </c>
      <c r="B24" s="1" t="s">
        <v>131</v>
      </c>
    </row>
    <row r="25" spans="1:2">
      <c r="A25" s="17" t="s">
        <v>132</v>
      </c>
      <c r="B25" s="1" t="s">
        <v>133</v>
      </c>
    </row>
    <row r="26" spans="1:2">
      <c r="A26" s="17" t="s">
        <v>134</v>
      </c>
      <c r="B26" s="1" t="s">
        <v>102</v>
      </c>
    </row>
    <row r="27" spans="1:2">
      <c r="A27" s="17" t="s">
        <v>135</v>
      </c>
      <c r="B27" s="1" t="s">
        <v>136</v>
      </c>
    </row>
    <row r="28" spans="1:2">
      <c r="A28" s="17" t="s">
        <v>137</v>
      </c>
      <c r="B28" s="1" t="s">
        <v>138</v>
      </c>
    </row>
    <row r="29" spans="1:2">
      <c r="A29" s="17" t="s">
        <v>139</v>
      </c>
      <c r="B29" s="1" t="s">
        <v>95</v>
      </c>
    </row>
    <row r="30" spans="1:2">
      <c r="A30" s="17" t="s">
        <v>140</v>
      </c>
      <c r="B30" s="1" t="s">
        <v>127</v>
      </c>
    </row>
    <row r="31" spans="1:2">
      <c r="A31" s="17" t="s">
        <v>141</v>
      </c>
      <c r="B31" s="1" t="s">
        <v>142</v>
      </c>
    </row>
    <row r="32" spans="1:2">
      <c r="A32" s="17" t="s">
        <v>143</v>
      </c>
      <c r="B32" s="1" t="s">
        <v>100</v>
      </c>
    </row>
    <row r="33" spans="1:2">
      <c r="A33" s="17" t="s">
        <v>144</v>
      </c>
      <c r="B33" s="1" t="s">
        <v>113</v>
      </c>
    </row>
    <row r="34" spans="1:2">
      <c r="A34" s="17" t="s">
        <v>145</v>
      </c>
      <c r="B34" s="1" t="s">
        <v>95</v>
      </c>
    </row>
    <row r="35" spans="1:2">
      <c r="A35" s="17" t="s">
        <v>146</v>
      </c>
      <c r="B35" s="1" t="s">
        <v>147</v>
      </c>
    </row>
    <row r="36" spans="1:2">
      <c r="A36" s="17" t="s">
        <v>148</v>
      </c>
      <c r="B36" s="1" t="s">
        <v>149</v>
      </c>
    </row>
    <row r="37" spans="1:2">
      <c r="A37" s="17" t="s">
        <v>150</v>
      </c>
      <c r="B37" s="1" t="s">
        <v>100</v>
      </c>
    </row>
    <row r="38" spans="1:2">
      <c r="A38" s="17" t="s">
        <v>151</v>
      </c>
      <c r="B38" s="1" t="s">
        <v>142</v>
      </c>
    </row>
    <row r="39" spans="1:2">
      <c r="A39" s="17" t="s">
        <v>152</v>
      </c>
      <c r="B39" s="1" t="s">
        <v>102</v>
      </c>
    </row>
    <row r="40" spans="1:2">
      <c r="A40" s="17" t="s">
        <v>153</v>
      </c>
      <c r="B40" s="1" t="s">
        <v>154</v>
      </c>
    </row>
    <row r="41" spans="1:2">
      <c r="A41" s="17" t="s">
        <v>155</v>
      </c>
      <c r="B41" s="1" t="s">
        <v>138</v>
      </c>
    </row>
    <row r="42" spans="1:2">
      <c r="A42" s="17" t="s">
        <v>156</v>
      </c>
      <c r="B42" s="1" t="s">
        <v>154</v>
      </c>
    </row>
    <row r="43" spans="1:2">
      <c r="A43" s="17" t="s">
        <v>157</v>
      </c>
      <c r="B43" s="1" t="s">
        <v>95</v>
      </c>
    </row>
    <row r="44" spans="1:2">
      <c r="A44" s="17" t="s">
        <v>158</v>
      </c>
      <c r="B44" s="1" t="s">
        <v>100</v>
      </c>
    </row>
    <row r="45" spans="1:2">
      <c r="A45" s="17" t="s">
        <v>159</v>
      </c>
      <c r="B45" s="1" t="s">
        <v>160</v>
      </c>
    </row>
    <row r="46" spans="1:2">
      <c r="A46" s="17" t="s">
        <v>161</v>
      </c>
      <c r="B46" s="1" t="s">
        <v>162</v>
      </c>
    </row>
    <row r="47" spans="1:2">
      <c r="A47" s="17" t="s">
        <v>163</v>
      </c>
      <c r="B47" s="1" t="s">
        <v>164</v>
      </c>
    </row>
    <row r="48" spans="1:2">
      <c r="A48" s="17" t="s">
        <v>165</v>
      </c>
      <c r="B48" s="1" t="s">
        <v>102</v>
      </c>
    </row>
    <row r="49" spans="1:2">
      <c r="A49" s="17" t="s">
        <v>166</v>
      </c>
      <c r="B49" s="1" t="s">
        <v>167</v>
      </c>
    </row>
    <row r="50" spans="1:2">
      <c r="A50" s="17" t="s">
        <v>168</v>
      </c>
      <c r="B50" s="1" t="s">
        <v>169</v>
      </c>
    </row>
    <row r="51" spans="1:2">
      <c r="A51" s="17" t="s">
        <v>170</v>
      </c>
      <c r="B51" s="1" t="s">
        <v>171</v>
      </c>
    </row>
    <row r="52" spans="1:2">
      <c r="A52" s="17" t="s">
        <v>172</v>
      </c>
      <c r="B52" s="1" t="s">
        <v>102</v>
      </c>
    </row>
    <row r="53" spans="1:2">
      <c r="A53" s="17" t="s">
        <v>173</v>
      </c>
      <c r="B53" s="1" t="s">
        <v>167</v>
      </c>
    </row>
    <row r="54" spans="1:2">
      <c r="A54" s="17" t="s">
        <v>174</v>
      </c>
      <c r="B54" s="1" t="s">
        <v>175</v>
      </c>
    </row>
    <row r="55" spans="1:2">
      <c r="A55" s="17" t="s">
        <v>176</v>
      </c>
      <c r="B55" s="1" t="s">
        <v>97</v>
      </c>
    </row>
    <row r="56" spans="1:2">
      <c r="A56" s="17" t="s">
        <v>177</v>
      </c>
      <c r="B56" s="1" t="s">
        <v>178</v>
      </c>
    </row>
    <row r="57" spans="1:2">
      <c r="A57" s="17" t="s">
        <v>179</v>
      </c>
      <c r="B57" s="1" t="s">
        <v>180</v>
      </c>
    </row>
    <row r="58" spans="1:2">
      <c r="A58" s="17" t="s">
        <v>181</v>
      </c>
      <c r="B58" s="1" t="s">
        <v>182</v>
      </c>
    </row>
    <row r="59" spans="1:2">
      <c r="A59" s="17" t="s">
        <v>183</v>
      </c>
      <c r="B59" s="1" t="s">
        <v>184</v>
      </c>
    </row>
    <row r="60" spans="1:2">
      <c r="A60" s="17" t="s">
        <v>185</v>
      </c>
      <c r="B60" s="1" t="s">
        <v>186</v>
      </c>
    </row>
    <row r="61" spans="1:2">
      <c r="A61" s="17" t="s">
        <v>187</v>
      </c>
      <c r="B61" s="1" t="s">
        <v>182</v>
      </c>
    </row>
    <row r="62" spans="1:2">
      <c r="A62" s="17" t="s">
        <v>188</v>
      </c>
      <c r="B62" s="1" t="s">
        <v>189</v>
      </c>
    </row>
    <row r="63" spans="1:2">
      <c r="A63" s="17" t="s">
        <v>190</v>
      </c>
      <c r="B63" s="1" t="s">
        <v>191</v>
      </c>
    </row>
    <row r="64" spans="1:2">
      <c r="A64" s="17" t="s">
        <v>192</v>
      </c>
      <c r="B64" s="1" t="s">
        <v>178</v>
      </c>
    </row>
    <row r="65" spans="1:2">
      <c r="A65" s="17" t="s">
        <v>193</v>
      </c>
      <c r="B65" s="1" t="s">
        <v>178</v>
      </c>
    </row>
    <row r="66" spans="1:2">
      <c r="A66" s="17" t="s">
        <v>194</v>
      </c>
      <c r="B66" s="1" t="s">
        <v>178</v>
      </c>
    </row>
    <row r="67" spans="1:2">
      <c r="A67" s="17" t="s">
        <v>195</v>
      </c>
      <c r="B67" s="1" t="s">
        <v>178</v>
      </c>
    </row>
    <row r="68" spans="1:2">
      <c r="A68" s="17" t="s">
        <v>196</v>
      </c>
      <c r="B68" s="1" t="s">
        <v>197</v>
      </c>
    </row>
    <row r="69" spans="1:2">
      <c r="A69" s="17" t="s">
        <v>198</v>
      </c>
      <c r="B69" s="1" t="s">
        <v>199</v>
      </c>
    </row>
    <row r="70" spans="1:2">
      <c r="A70" s="17" t="s">
        <v>200</v>
      </c>
      <c r="B70" s="1" t="s">
        <v>201</v>
      </c>
    </row>
    <row r="71" spans="1:2">
      <c r="A71" s="17" t="s">
        <v>202</v>
      </c>
      <c r="B71" s="1" t="s">
        <v>178</v>
      </c>
    </row>
    <row r="72" spans="1:2">
      <c r="A72" s="17" t="s">
        <v>203</v>
      </c>
      <c r="B72" s="1" t="s">
        <v>204</v>
      </c>
    </row>
    <row r="73" spans="1:2">
      <c r="A73" s="17" t="s">
        <v>205</v>
      </c>
      <c r="B73" s="1" t="s">
        <v>206</v>
      </c>
    </row>
    <row r="74" spans="1:2">
      <c r="A74" s="17" t="s">
        <v>207</v>
      </c>
      <c r="B74" s="1" t="s">
        <v>208</v>
      </c>
    </row>
    <row r="75" spans="1:2">
      <c r="A75" s="17" t="s">
        <v>209</v>
      </c>
      <c r="B75" s="1" t="s">
        <v>178</v>
      </c>
    </row>
    <row r="76" spans="1:2">
      <c r="A76" s="17" t="s">
        <v>210</v>
      </c>
      <c r="B76" s="1" t="s">
        <v>211</v>
      </c>
    </row>
    <row r="77" spans="1:2">
      <c r="A77" s="17" t="s">
        <v>212</v>
      </c>
      <c r="B77" s="1" t="s">
        <v>102</v>
      </c>
    </row>
    <row r="78" spans="1:2">
      <c r="A78" s="17" t="s">
        <v>213</v>
      </c>
      <c r="B78" s="1" t="s">
        <v>95</v>
      </c>
    </row>
    <row r="79" spans="1:2">
      <c r="A79" s="17" t="s">
        <v>214</v>
      </c>
      <c r="B79" s="1" t="s">
        <v>91</v>
      </c>
    </row>
    <row r="80" spans="1:2">
      <c r="A80" s="17" t="s">
        <v>215</v>
      </c>
      <c r="B80" s="1" t="s">
        <v>216</v>
      </c>
    </row>
    <row r="81" spans="1:2">
      <c r="A81" s="17" t="s">
        <v>217</v>
      </c>
      <c r="B81" s="1" t="s">
        <v>186</v>
      </c>
    </row>
    <row r="82" spans="1:2">
      <c r="A82" s="17" t="s">
        <v>218</v>
      </c>
      <c r="B82" s="1" t="s">
        <v>100</v>
      </c>
    </row>
    <row r="83" spans="1:2">
      <c r="A83" s="17" t="s">
        <v>219</v>
      </c>
      <c r="B83" s="1" t="s">
        <v>178</v>
      </c>
    </row>
    <row r="84" spans="1:2">
      <c r="A84" s="17" t="s">
        <v>220</v>
      </c>
      <c r="B84" s="1" t="s">
        <v>102</v>
      </c>
    </row>
    <row r="85" spans="1:2">
      <c r="A85" s="17" t="s">
        <v>221</v>
      </c>
      <c r="B85" s="1" t="s">
        <v>102</v>
      </c>
    </row>
    <row r="86" spans="1:2">
      <c r="A86" s="17" t="s">
        <v>222</v>
      </c>
      <c r="B86" s="1" t="s">
        <v>223</v>
      </c>
    </row>
    <row r="87" spans="1:2">
      <c r="A87" s="17" t="s">
        <v>224</v>
      </c>
      <c r="B87" s="1" t="s">
        <v>225</v>
      </c>
    </row>
    <row r="88" spans="1:2">
      <c r="A88" s="17" t="s">
        <v>226</v>
      </c>
      <c r="B88" s="1" t="s">
        <v>95</v>
      </c>
    </row>
    <row r="89" spans="1:2">
      <c r="A89" s="17" t="s">
        <v>227</v>
      </c>
      <c r="B89" s="1" t="s">
        <v>228</v>
      </c>
    </row>
    <row r="90" spans="1:2">
      <c r="A90" s="17" t="s">
        <v>229</v>
      </c>
      <c r="B90" s="1" t="s">
        <v>230</v>
      </c>
    </row>
    <row r="91" spans="1:2">
      <c r="A91" s="17" t="s">
        <v>231</v>
      </c>
      <c r="B91" s="1" t="s">
        <v>232</v>
      </c>
    </row>
    <row r="92" spans="1:2">
      <c r="A92" s="17" t="s">
        <v>233</v>
      </c>
      <c r="B92" s="1" t="s">
        <v>186</v>
      </c>
    </row>
    <row r="93" spans="1:2">
      <c r="A93" s="17" t="s">
        <v>234</v>
      </c>
      <c r="B93" s="1" t="s">
        <v>95</v>
      </c>
    </row>
    <row r="94" spans="1:2">
      <c r="A94" s="17" t="s">
        <v>235</v>
      </c>
      <c r="B94" s="1" t="s">
        <v>236</v>
      </c>
    </row>
    <row r="95" spans="1:2">
      <c r="A95" s="17" t="s">
        <v>237</v>
      </c>
      <c r="B95" s="1" t="s">
        <v>238</v>
      </c>
    </row>
    <row r="96" spans="1:2">
      <c r="A96" s="17" t="s">
        <v>10</v>
      </c>
      <c r="B96" s="1" t="s">
        <v>239</v>
      </c>
    </row>
    <row r="97" spans="1:2">
      <c r="A97" s="17" t="s">
        <v>240</v>
      </c>
      <c r="B97" s="1" t="s">
        <v>241</v>
      </c>
    </row>
    <row r="98" spans="1:2">
      <c r="A98" s="17" t="s">
        <v>242</v>
      </c>
      <c r="B98" s="1" t="s">
        <v>239</v>
      </c>
    </row>
    <row r="99" spans="1:2">
      <c r="A99" s="17" t="s">
        <v>243</v>
      </c>
      <c r="B99" s="1" t="s">
        <v>117</v>
      </c>
    </row>
    <row r="100" spans="1:2">
      <c r="A100" s="17" t="s">
        <v>244</v>
      </c>
      <c r="B100" s="1" t="s">
        <v>245</v>
      </c>
    </row>
    <row r="101" spans="1:2">
      <c r="A101" s="17" t="s">
        <v>246</v>
      </c>
      <c r="B101" s="1" t="s">
        <v>189</v>
      </c>
    </row>
    <row r="102" spans="1:2">
      <c r="A102" s="17" t="s">
        <v>247</v>
      </c>
      <c r="B102" s="1" t="s">
        <v>248</v>
      </c>
    </row>
    <row r="103" spans="1:2">
      <c r="A103" s="17" t="s">
        <v>249</v>
      </c>
      <c r="B103" s="1" t="s">
        <v>93</v>
      </c>
    </row>
    <row r="104" spans="1:2">
      <c r="A104" s="17" t="s">
        <v>250</v>
      </c>
      <c r="B104" s="1" t="s">
        <v>189</v>
      </c>
    </row>
    <row r="105" spans="1:2">
      <c r="A105" s="17" t="s">
        <v>251</v>
      </c>
      <c r="B105" s="1" t="s">
        <v>178</v>
      </c>
    </row>
    <row r="106" spans="1:2">
      <c r="A106" s="17" t="s">
        <v>252</v>
      </c>
      <c r="B106" s="1" t="s">
        <v>127</v>
      </c>
    </row>
    <row r="107" spans="1:2">
      <c r="A107" s="17" t="s">
        <v>253</v>
      </c>
      <c r="B107" s="1" t="s">
        <v>254</v>
      </c>
    </row>
    <row r="108" spans="1:2">
      <c r="A108" s="17" t="s">
        <v>255</v>
      </c>
      <c r="B108" s="1" t="s">
        <v>256</v>
      </c>
    </row>
    <row r="109" spans="1:2">
      <c r="A109" s="17" t="s">
        <v>257</v>
      </c>
      <c r="B109" s="1" t="s">
        <v>258</v>
      </c>
    </row>
    <row r="110" spans="1:2">
      <c r="A110" s="17" t="s">
        <v>259</v>
      </c>
      <c r="B110" s="1" t="s">
        <v>260</v>
      </c>
    </row>
    <row r="111" spans="1:2">
      <c r="A111" s="17" t="s">
        <v>261</v>
      </c>
      <c r="B111" s="1" t="s">
        <v>262</v>
      </c>
    </row>
    <row r="112" spans="1:2">
      <c r="A112" s="17" t="s">
        <v>263</v>
      </c>
      <c r="B112" s="1" t="s">
        <v>264</v>
      </c>
    </row>
    <row r="113" spans="1:2">
      <c r="A113" s="17" t="s">
        <v>265</v>
      </c>
      <c r="B113" s="1" t="s">
        <v>266</v>
      </c>
    </row>
    <row r="114" spans="1:2">
      <c r="A114" s="17" t="s">
        <v>267</v>
      </c>
      <c r="B114" s="1" t="s">
        <v>268</v>
      </c>
    </row>
    <row r="115" spans="1:2">
      <c r="A115" s="17" t="s">
        <v>269</v>
      </c>
      <c r="B115" s="1" t="s">
        <v>178</v>
      </c>
    </row>
    <row r="116" spans="1:2">
      <c r="A116" s="17" t="s">
        <v>270</v>
      </c>
      <c r="B116" s="1" t="s">
        <v>93</v>
      </c>
    </row>
    <row r="117" spans="1:2">
      <c r="A117" s="19" t="s">
        <v>271</v>
      </c>
      <c r="B117" s="1" t="s">
        <v>272</v>
      </c>
    </row>
    <row r="118" spans="1:2">
      <c r="A118" s="19" t="s">
        <v>273</v>
      </c>
      <c r="B118" s="1" t="s">
        <v>178</v>
      </c>
    </row>
    <row r="119" spans="1:2">
      <c r="A119" s="17" t="s">
        <v>274</v>
      </c>
      <c r="B119" s="1" t="s">
        <v>275</v>
      </c>
    </row>
    <row r="120" spans="1:2">
      <c r="A120" s="17" t="s">
        <v>276</v>
      </c>
      <c r="B120" s="1" t="s">
        <v>95</v>
      </c>
    </row>
    <row r="121" spans="1:2">
      <c r="A121" s="17" t="s">
        <v>277</v>
      </c>
      <c r="B121" s="1" t="s">
        <v>278</v>
      </c>
    </row>
    <row r="122" spans="1:2">
      <c r="A122" s="17" t="s">
        <v>279</v>
      </c>
      <c r="B122" s="1" t="s">
        <v>280</v>
      </c>
    </row>
    <row r="123" spans="1:2">
      <c r="A123" s="17" t="s">
        <v>281</v>
      </c>
      <c r="B123" s="1" t="s">
        <v>282</v>
      </c>
    </row>
    <row r="124" spans="1:2">
      <c r="A124" s="17" t="s">
        <v>283</v>
      </c>
      <c r="B124" s="1" t="s">
        <v>282</v>
      </c>
    </row>
    <row r="125" spans="1:2">
      <c r="A125" s="17" t="s">
        <v>284</v>
      </c>
      <c r="B125" s="1" t="s">
        <v>178</v>
      </c>
    </row>
    <row r="126" spans="1:2">
      <c r="A126" s="17" t="s">
        <v>285</v>
      </c>
      <c r="B126" s="1" t="s">
        <v>178</v>
      </c>
    </row>
    <row r="127" spans="1:2">
      <c r="A127" s="17" t="s">
        <v>286</v>
      </c>
      <c r="B127" s="1" t="s">
        <v>178</v>
      </c>
    </row>
    <row r="128" spans="1:2">
      <c r="A128" s="17" t="s">
        <v>287</v>
      </c>
      <c r="B128" s="1" t="s">
        <v>288</v>
      </c>
    </row>
    <row r="129" spans="1:2">
      <c r="A129" s="17" t="s">
        <v>289</v>
      </c>
      <c r="B129" s="1" t="s">
        <v>95</v>
      </c>
    </row>
    <row r="130" spans="1:2">
      <c r="A130" s="17" t="s">
        <v>290</v>
      </c>
      <c r="B130" s="1" t="s">
        <v>189</v>
      </c>
    </row>
    <row r="131" spans="1:2">
      <c r="A131" s="17" t="s">
        <v>291</v>
      </c>
      <c r="B131" s="1" t="s">
        <v>95</v>
      </c>
    </row>
    <row r="132" spans="1:2">
      <c r="A132" s="17" t="s">
        <v>292</v>
      </c>
      <c r="B132" s="1" t="s">
        <v>293</v>
      </c>
    </row>
    <row r="133" spans="1:2">
      <c r="A133" s="17" t="s">
        <v>294</v>
      </c>
      <c r="B133" s="1" t="s">
        <v>295</v>
      </c>
    </row>
    <row r="134" spans="1:2">
      <c r="A134" s="17" t="s">
        <v>296</v>
      </c>
      <c r="B134" s="1" t="s">
        <v>297</v>
      </c>
    </row>
    <row r="135" spans="1:2">
      <c r="A135" s="17" t="s">
        <v>298</v>
      </c>
      <c r="B135" s="1" t="s">
        <v>189</v>
      </c>
    </row>
    <row r="136" spans="1:2">
      <c r="A136" s="17" t="s">
        <v>299</v>
      </c>
      <c r="B136" s="1" t="s">
        <v>297</v>
      </c>
    </row>
    <row r="137" spans="1:2">
      <c r="A137" s="17" t="s">
        <v>300</v>
      </c>
      <c r="B137" s="1" t="s">
        <v>301</v>
      </c>
    </row>
    <row r="138" spans="1:2">
      <c r="A138" s="17" t="s">
        <v>302</v>
      </c>
      <c r="B138" s="1" t="s">
        <v>189</v>
      </c>
    </row>
    <row r="139" spans="1:2">
      <c r="A139" s="17" t="s">
        <v>303</v>
      </c>
      <c r="B139" s="1" t="s">
        <v>304</v>
      </c>
    </row>
    <row r="140" spans="1:2">
      <c r="A140" s="17" t="s">
        <v>305</v>
      </c>
      <c r="B140" s="1" t="s">
        <v>306</v>
      </c>
    </row>
    <row r="141" spans="1:2">
      <c r="A141" s="17" t="s">
        <v>307</v>
      </c>
      <c r="B141" s="1" t="s">
        <v>308</v>
      </c>
    </row>
    <row r="142" spans="1:2">
      <c r="A142" s="17" t="s">
        <v>309</v>
      </c>
      <c r="B142" s="1" t="s">
        <v>310</v>
      </c>
    </row>
    <row r="143" spans="1:2">
      <c r="A143" s="17" t="s">
        <v>311</v>
      </c>
      <c r="B143" s="1" t="s">
        <v>310</v>
      </c>
    </row>
    <row r="144" spans="1:2">
      <c r="A144" s="17" t="s">
        <v>312</v>
      </c>
      <c r="B144" s="1" t="s">
        <v>313</v>
      </c>
    </row>
    <row r="145" spans="1:2">
      <c r="A145" s="17" t="s">
        <v>314</v>
      </c>
      <c r="B145" s="1" t="s">
        <v>313</v>
      </c>
    </row>
    <row r="146" spans="1:2">
      <c r="A146" s="17" t="s">
        <v>315</v>
      </c>
      <c r="B146" s="1" t="s">
        <v>316</v>
      </c>
    </row>
    <row r="147" spans="1:2">
      <c r="A147" s="17" t="s">
        <v>317</v>
      </c>
      <c r="B147" s="1" t="s">
        <v>178</v>
      </c>
    </row>
    <row r="148" spans="1:2">
      <c r="A148" s="17" t="s">
        <v>318</v>
      </c>
      <c r="B148" s="1" t="s">
        <v>316</v>
      </c>
    </row>
    <row r="149" spans="1:2">
      <c r="A149" s="17" t="s">
        <v>319</v>
      </c>
      <c r="B149" s="1" t="s">
        <v>178</v>
      </c>
    </row>
    <row r="150" spans="1:2">
      <c r="A150" s="17" t="s">
        <v>320</v>
      </c>
      <c r="B150" s="1" t="s">
        <v>321</v>
      </c>
    </row>
    <row r="151" spans="1:2">
      <c r="A151" s="17" t="s">
        <v>322</v>
      </c>
      <c r="B151" s="1" t="s">
        <v>178</v>
      </c>
    </row>
    <row r="152" spans="1:2">
      <c r="A152" s="17" t="s">
        <v>323</v>
      </c>
      <c r="B152" s="1" t="s">
        <v>178</v>
      </c>
    </row>
    <row r="153" spans="1:2">
      <c r="A153" s="17" t="s">
        <v>324</v>
      </c>
      <c r="B153" s="1" t="s">
        <v>178</v>
      </c>
    </row>
    <row r="154" spans="1:2">
      <c r="A154" s="17" t="s">
        <v>325</v>
      </c>
      <c r="B154" s="1" t="s">
        <v>178</v>
      </c>
    </row>
    <row r="155" spans="1:2">
      <c r="A155" s="17" t="s">
        <v>326</v>
      </c>
      <c r="B155" s="1" t="s">
        <v>316</v>
      </c>
    </row>
    <row r="156" spans="1:2">
      <c r="A156" s="17" t="s">
        <v>327</v>
      </c>
      <c r="B156" s="1" t="s">
        <v>178</v>
      </c>
    </row>
    <row r="157" spans="1:2">
      <c r="A157" s="17" t="s">
        <v>328</v>
      </c>
      <c r="B157" s="1" t="s">
        <v>329</v>
      </c>
    </row>
    <row r="158" spans="1:2">
      <c r="A158" s="17" t="s">
        <v>330</v>
      </c>
      <c r="B158" s="1" t="s">
        <v>208</v>
      </c>
    </row>
    <row r="159" spans="1:2">
      <c r="A159" s="17" t="s">
        <v>331</v>
      </c>
      <c r="B159" s="1" t="s">
        <v>93</v>
      </c>
    </row>
    <row r="160" spans="1:2">
      <c r="A160" s="17" t="s">
        <v>332</v>
      </c>
      <c r="B160" s="1" t="s">
        <v>316</v>
      </c>
    </row>
    <row r="161" spans="1:2">
      <c r="A161" s="17" t="s">
        <v>333</v>
      </c>
      <c r="B161" s="1" t="s">
        <v>93</v>
      </c>
    </row>
    <row r="162" spans="1:2">
      <c r="A162" s="17" t="s">
        <v>334</v>
      </c>
      <c r="B162" s="1" t="s">
        <v>335</v>
      </c>
    </row>
    <row r="163" spans="1:2">
      <c r="A163" s="17" t="s">
        <v>336</v>
      </c>
      <c r="B163" s="1" t="s">
        <v>208</v>
      </c>
    </row>
    <row r="164" spans="1:2">
      <c r="A164" s="17" t="s">
        <v>337</v>
      </c>
      <c r="B164" s="1" t="s">
        <v>89</v>
      </c>
    </row>
    <row r="165" spans="1:2">
      <c r="A165" s="16" t="s">
        <v>337</v>
      </c>
      <c r="B165" s="1" t="s">
        <v>338</v>
      </c>
    </row>
    <row r="166" spans="1:2">
      <c r="A166" s="16" t="s">
        <v>339</v>
      </c>
      <c r="B166" s="1" t="s">
        <v>338</v>
      </c>
    </row>
    <row r="167" spans="1:2">
      <c r="A167" s="16" t="s">
        <v>340</v>
      </c>
      <c r="B167" s="1" t="s">
        <v>338</v>
      </c>
    </row>
    <row r="168" spans="1:2">
      <c r="A168" s="16" t="s">
        <v>341</v>
      </c>
      <c r="B168" s="1" t="s">
        <v>338</v>
      </c>
    </row>
    <row r="169" spans="1:2">
      <c r="A169" s="16" t="s">
        <v>342</v>
      </c>
      <c r="B169" s="1" t="s">
        <v>338</v>
      </c>
    </row>
    <row r="170" spans="1:2">
      <c r="A170" s="16" t="s">
        <v>343</v>
      </c>
      <c r="B170" s="1" t="s">
        <v>338</v>
      </c>
    </row>
    <row r="171" spans="1:2">
      <c r="A171" s="16" t="s">
        <v>344</v>
      </c>
      <c r="B171" s="1" t="s">
        <v>338</v>
      </c>
    </row>
    <row r="172" spans="1:2">
      <c r="A172" s="20" t="s">
        <v>345</v>
      </c>
      <c r="B172" s="1" t="s">
        <v>329</v>
      </c>
    </row>
    <row r="173" spans="1:2">
      <c r="A173" s="16" t="s">
        <v>10</v>
      </c>
      <c r="B173" s="1" t="s">
        <v>239</v>
      </c>
    </row>
    <row r="174" spans="1:2">
      <c r="A174" s="16" t="s">
        <v>346</v>
      </c>
      <c r="B174" s="1" t="s">
        <v>329</v>
      </c>
    </row>
    <row r="175" spans="1:2">
      <c r="A175" s="16" t="s">
        <v>347</v>
      </c>
      <c r="B175" s="1" t="s">
        <v>348</v>
      </c>
    </row>
    <row r="176" spans="1:2">
      <c r="A176" s="16" t="s">
        <v>349</v>
      </c>
      <c r="B176" s="1" t="s">
        <v>189</v>
      </c>
    </row>
    <row r="177" spans="1:2">
      <c r="A177" s="16" t="s">
        <v>350</v>
      </c>
      <c r="B177" s="1" t="s">
        <v>95</v>
      </c>
    </row>
    <row r="178" spans="1:2">
      <c r="A178" s="16" t="s">
        <v>351</v>
      </c>
      <c r="B178" s="1" t="s">
        <v>89</v>
      </c>
    </row>
    <row r="179" spans="1:2">
      <c r="A179" s="17" t="s">
        <v>352</v>
      </c>
      <c r="B179" s="1" t="s">
        <v>329</v>
      </c>
    </row>
    <row r="180" spans="1:2">
      <c r="A180" s="16" t="s">
        <v>353</v>
      </c>
      <c r="B180" s="1" t="s">
        <v>306</v>
      </c>
    </row>
    <row r="181" spans="1:2">
      <c r="A181" s="16" t="s">
        <v>354</v>
      </c>
      <c r="B181" s="1" t="s">
        <v>306</v>
      </c>
    </row>
    <row r="182" spans="1:2">
      <c r="A182" s="17" t="s">
        <v>355</v>
      </c>
      <c r="B182" s="1" t="s">
        <v>189</v>
      </c>
    </row>
    <row r="183" spans="1:2">
      <c r="A183" s="17" t="s">
        <v>356</v>
      </c>
      <c r="B183" s="1" t="s">
        <v>178</v>
      </c>
    </row>
    <row r="184" spans="1:2">
      <c r="A184" s="16" t="s">
        <v>357</v>
      </c>
      <c r="B184" s="1" t="s">
        <v>358</v>
      </c>
    </row>
    <row r="185" spans="1:2">
      <c r="A185" s="17" t="s">
        <v>359</v>
      </c>
      <c r="B185" s="1" t="s">
        <v>358</v>
      </c>
    </row>
    <row r="186" spans="1:2">
      <c r="A186" s="17" t="s">
        <v>360</v>
      </c>
      <c r="B186" s="1" t="s">
        <v>358</v>
      </c>
    </row>
    <row r="187" spans="1:2">
      <c r="A187" s="16" t="s">
        <v>361</v>
      </c>
      <c r="B187" s="1" t="s">
        <v>189</v>
      </c>
    </row>
    <row r="188" spans="1:2">
      <c r="A188" s="16" t="s">
        <v>362</v>
      </c>
      <c r="B188" s="1" t="s">
        <v>189</v>
      </c>
    </row>
    <row r="189" spans="1:2">
      <c r="A189" s="16" t="s">
        <v>363</v>
      </c>
      <c r="B189" s="1" t="s">
        <v>178</v>
      </c>
    </row>
    <row r="190" spans="1:2">
      <c r="A190" s="17" t="s">
        <v>364</v>
      </c>
      <c r="B190" s="1" t="s">
        <v>189</v>
      </c>
    </row>
    <row r="191" spans="1:2">
      <c r="A191" s="17" t="s">
        <v>365</v>
      </c>
      <c r="B191" s="1" t="s">
        <v>95</v>
      </c>
    </row>
    <row r="192" spans="1:2">
      <c r="A192" s="17" t="s">
        <v>366</v>
      </c>
      <c r="B192" s="1" t="s">
        <v>189</v>
      </c>
    </row>
    <row r="193" spans="1:2">
      <c r="A193" s="17" t="s">
        <v>367</v>
      </c>
      <c r="B193" s="1" t="s">
        <v>178</v>
      </c>
    </row>
    <row r="194" spans="1:2">
      <c r="A194" s="17" t="s">
        <v>368</v>
      </c>
      <c r="B194" s="1" t="s">
        <v>189</v>
      </c>
    </row>
    <row r="195" spans="1:2">
      <c r="A195" s="17" t="s">
        <v>369</v>
      </c>
      <c r="B195" s="1" t="s">
        <v>335</v>
      </c>
    </row>
    <row r="196" spans="1:2">
      <c r="A196" s="17" t="s">
        <v>370</v>
      </c>
      <c r="B196" s="1" t="s">
        <v>189</v>
      </c>
    </row>
    <row r="197" spans="1:2">
      <c r="A197" s="17" t="s">
        <v>371</v>
      </c>
      <c r="B197" s="1" t="s">
        <v>335</v>
      </c>
    </row>
    <row r="198" spans="1:2">
      <c r="A198" s="17" t="s">
        <v>372</v>
      </c>
      <c r="B198" s="1" t="s">
        <v>335</v>
      </c>
    </row>
    <row r="199" spans="1:2">
      <c r="A199" s="16" t="s">
        <v>373</v>
      </c>
      <c r="B199" s="1" t="s">
        <v>178</v>
      </c>
    </row>
    <row r="200" spans="1:2">
      <c r="A200" s="17" t="s">
        <v>374</v>
      </c>
      <c r="B200" s="1" t="s">
        <v>178</v>
      </c>
    </row>
    <row r="201" spans="1:2">
      <c r="A201" s="17" t="s">
        <v>375</v>
      </c>
      <c r="B201" s="1" t="s">
        <v>189</v>
      </c>
    </row>
    <row r="202" spans="1:2">
      <c r="A202" s="16" t="s">
        <v>376</v>
      </c>
      <c r="B202" s="1" t="s">
        <v>316</v>
      </c>
    </row>
    <row r="203" spans="1:2">
      <c r="A203" s="17" t="s">
        <v>377</v>
      </c>
      <c r="B203" s="1" t="s">
        <v>335</v>
      </c>
    </row>
    <row r="204" spans="1:2">
      <c r="A204" s="17" t="s">
        <v>378</v>
      </c>
      <c r="B204" s="1" t="s">
        <v>358</v>
      </c>
    </row>
    <row r="205" spans="1:2">
      <c r="A205" s="17" t="s">
        <v>379</v>
      </c>
      <c r="B205" s="1" t="s">
        <v>316</v>
      </c>
    </row>
    <row r="206" spans="1:2">
      <c r="A206" s="17" t="s">
        <v>380</v>
      </c>
      <c r="B206" s="1" t="s">
        <v>358</v>
      </c>
    </row>
    <row r="207" spans="1:2">
      <c r="A207" s="17" t="s">
        <v>381</v>
      </c>
      <c r="B207" s="1" t="s">
        <v>178</v>
      </c>
    </row>
    <row r="208" spans="1:2">
      <c r="A208" s="17" t="s">
        <v>382</v>
      </c>
      <c r="B208" s="1" t="s">
        <v>338</v>
      </c>
    </row>
    <row r="209" spans="1:2">
      <c r="A209" s="17" t="s">
        <v>383</v>
      </c>
      <c r="B209" s="1" t="s">
        <v>178</v>
      </c>
    </row>
    <row r="210" spans="1:2">
      <c r="A210" s="17" t="s">
        <v>384</v>
      </c>
      <c r="B210" s="1" t="s">
        <v>335</v>
      </c>
    </row>
    <row r="211" spans="1:2">
      <c r="A211" s="17" t="s">
        <v>385</v>
      </c>
      <c r="B211" s="1" t="s">
        <v>335</v>
      </c>
    </row>
    <row r="212" spans="1:2">
      <c r="A212" s="17" t="s">
        <v>386</v>
      </c>
      <c r="B212" s="1" t="s">
        <v>335</v>
      </c>
    </row>
    <row r="213" spans="1:2">
      <c r="A213" s="17" t="s">
        <v>387</v>
      </c>
      <c r="B213" s="1" t="s">
        <v>335</v>
      </c>
    </row>
    <row r="214" spans="1:2">
      <c r="A214" s="17" t="s">
        <v>388</v>
      </c>
      <c r="B214" s="1" t="s">
        <v>358</v>
      </c>
    </row>
    <row r="215" spans="1:2">
      <c r="A215" s="17" t="s">
        <v>389</v>
      </c>
      <c r="B215" s="1" t="s">
        <v>91</v>
      </c>
    </row>
    <row r="216" spans="1:2">
      <c r="A216" s="17" t="s">
        <v>390</v>
      </c>
      <c r="B216" s="1" t="s">
        <v>178</v>
      </c>
    </row>
    <row r="217" spans="1:2">
      <c r="A217" s="17" t="s">
        <v>391</v>
      </c>
      <c r="B217" s="1" t="s">
        <v>178</v>
      </c>
    </row>
    <row r="218" spans="1:2">
      <c r="A218" s="17" t="s">
        <v>9</v>
      </c>
      <c r="B218" s="1" t="s">
        <v>93</v>
      </c>
    </row>
    <row r="219" spans="1:2">
      <c r="A219" s="17" t="s">
        <v>392</v>
      </c>
      <c r="B219" s="1" t="s">
        <v>189</v>
      </c>
    </row>
    <row r="220" spans="1:2">
      <c r="A220" s="17" t="s">
        <v>393</v>
      </c>
      <c r="B220" s="1" t="s">
        <v>335</v>
      </c>
    </row>
    <row r="221" spans="1:2">
      <c r="A221" s="17" t="s">
        <v>394</v>
      </c>
      <c r="B221" s="1" t="s">
        <v>189</v>
      </c>
    </row>
    <row r="222" spans="1:2">
      <c r="A222" s="17" t="s">
        <v>395</v>
      </c>
      <c r="B222" s="1" t="s">
        <v>301</v>
      </c>
    </row>
    <row r="223" spans="1:2">
      <c r="A223" s="17" t="s">
        <v>396</v>
      </c>
      <c r="B223" s="1" t="s">
        <v>301</v>
      </c>
    </row>
    <row r="224" spans="1:2">
      <c r="A224" s="17" t="s">
        <v>397</v>
      </c>
      <c r="B224" s="1" t="s">
        <v>93</v>
      </c>
    </row>
    <row r="225" spans="1:2">
      <c r="A225" s="21" t="s">
        <v>398</v>
      </c>
      <c r="B225" s="1" t="s">
        <v>95</v>
      </c>
    </row>
    <row r="226" spans="1:2">
      <c r="A226" s="17" t="s">
        <v>399</v>
      </c>
      <c r="B226" s="1" t="s">
        <v>95</v>
      </c>
    </row>
    <row r="227" spans="1:2">
      <c r="A227" s="17" t="s">
        <v>400</v>
      </c>
      <c r="B227" s="1" t="s">
        <v>301</v>
      </c>
    </row>
    <row r="228" spans="1:2">
      <c r="A228" s="17" t="s">
        <v>401</v>
      </c>
      <c r="B228" s="1" t="s">
        <v>301</v>
      </c>
    </row>
    <row r="229" spans="1:2">
      <c r="A229" s="17" t="s">
        <v>402</v>
      </c>
      <c r="B229" s="1" t="s">
        <v>301</v>
      </c>
    </row>
    <row r="230" spans="1:2">
      <c r="A230" s="17" t="s">
        <v>403</v>
      </c>
      <c r="B230" s="1" t="s">
        <v>301</v>
      </c>
    </row>
    <row r="231" spans="1:2">
      <c r="A231" s="17" t="s">
        <v>404</v>
      </c>
      <c r="B231" s="1" t="s">
        <v>335</v>
      </c>
    </row>
    <row r="232" spans="1:2">
      <c r="A232" s="17" t="s">
        <v>405</v>
      </c>
      <c r="B232" s="1" t="s">
        <v>406</v>
      </c>
    </row>
    <row r="233" spans="1:2">
      <c r="A233" s="22">
        <v>1352029</v>
      </c>
      <c r="B233" s="1" t="s">
        <v>407</v>
      </c>
    </row>
    <row r="234" spans="1:2">
      <c r="A234" s="17" t="s">
        <v>408</v>
      </c>
      <c r="B234" s="1" t="s">
        <v>409</v>
      </c>
    </row>
    <row r="235" spans="1:2">
      <c r="A235" s="17" t="s">
        <v>410</v>
      </c>
      <c r="B235" s="1" t="s">
        <v>409</v>
      </c>
    </row>
    <row r="236" spans="1:2">
      <c r="A236" s="17" t="s">
        <v>411</v>
      </c>
      <c r="B236" s="1" t="s">
        <v>409</v>
      </c>
    </row>
    <row r="237" spans="1:2">
      <c r="A237" s="17" t="s">
        <v>11</v>
      </c>
      <c r="B237" s="1" t="s">
        <v>412</v>
      </c>
    </row>
    <row r="238" spans="1:2">
      <c r="A238" s="17" t="s">
        <v>413</v>
      </c>
      <c r="B238" s="1" t="s">
        <v>412</v>
      </c>
    </row>
    <row r="239" spans="1:2">
      <c r="A239" s="17" t="s">
        <v>414</v>
      </c>
      <c r="B239" s="1" t="s">
        <v>412</v>
      </c>
    </row>
    <row r="240" spans="1:2">
      <c r="A240" s="22">
        <v>1351188</v>
      </c>
      <c r="B240" s="1" t="s">
        <v>415</v>
      </c>
    </row>
    <row r="241" spans="1:2">
      <c r="A241" s="22">
        <v>1365539</v>
      </c>
      <c r="B241" s="1" t="s">
        <v>416</v>
      </c>
    </row>
    <row r="242" spans="1:2">
      <c r="A242" s="22">
        <v>1370845</v>
      </c>
      <c r="B242" s="1" t="s">
        <v>417</v>
      </c>
    </row>
    <row r="243" spans="1:2">
      <c r="A243" s="17" t="s">
        <v>418</v>
      </c>
      <c r="B243" s="1" t="s">
        <v>412</v>
      </c>
    </row>
    <row r="244" spans="1:2">
      <c r="A244" s="17" t="s">
        <v>419</v>
      </c>
      <c r="B244" s="1" t="s">
        <v>412</v>
      </c>
    </row>
    <row r="245" spans="1:2">
      <c r="A245" s="17" t="s">
        <v>420</v>
      </c>
      <c r="B245" s="1" t="s">
        <v>421</v>
      </c>
    </row>
    <row r="246" spans="1:2">
      <c r="A246" s="17" t="s">
        <v>422</v>
      </c>
      <c r="B246" s="1" t="s">
        <v>95</v>
      </c>
    </row>
    <row r="247" spans="1:2">
      <c r="A247" s="17" t="s">
        <v>423</v>
      </c>
      <c r="B247" s="1" t="s">
        <v>95</v>
      </c>
    </row>
    <row r="248" spans="1:2">
      <c r="A248" s="17" t="s">
        <v>424</v>
      </c>
      <c r="B248" s="1" t="s">
        <v>95</v>
      </c>
    </row>
    <row r="249" spans="1:2">
      <c r="A249" s="17" t="s">
        <v>425</v>
      </c>
      <c r="B249" s="1" t="s">
        <v>95</v>
      </c>
    </row>
    <row r="250" spans="1:2">
      <c r="A250" s="17" t="s">
        <v>426</v>
      </c>
      <c r="B250" s="1" t="s">
        <v>358</v>
      </c>
    </row>
    <row r="251" spans="1:2">
      <c r="A251" s="17" t="s">
        <v>427</v>
      </c>
      <c r="B251" s="1" t="s">
        <v>358</v>
      </c>
    </row>
    <row r="252" spans="1:2">
      <c r="A252" s="17" t="s">
        <v>428</v>
      </c>
      <c r="B252" s="1" t="s">
        <v>358</v>
      </c>
    </row>
    <row r="253" spans="1:2">
      <c r="A253" s="23" t="s">
        <v>429</v>
      </c>
      <c r="B253" s="1" t="s">
        <v>430</v>
      </c>
    </row>
    <row r="254" spans="1:2">
      <c r="A254" s="23" t="s">
        <v>431</v>
      </c>
      <c r="B254" s="1" t="s">
        <v>432</v>
      </c>
    </row>
    <row r="255" spans="1:2">
      <c r="A255" s="23" t="s">
        <v>433</v>
      </c>
      <c r="B255" s="1" t="s">
        <v>434</v>
      </c>
    </row>
    <row r="256" spans="1:2">
      <c r="A256" s="23" t="s">
        <v>435</v>
      </c>
      <c r="B256" s="1" t="s">
        <v>95</v>
      </c>
    </row>
    <row r="257" spans="1:2">
      <c r="A257" s="23" t="s">
        <v>436</v>
      </c>
      <c r="B257" s="1" t="s">
        <v>437</v>
      </c>
    </row>
    <row r="258" spans="1:2">
      <c r="A258" s="23" t="s">
        <v>438</v>
      </c>
      <c r="B258" s="1" t="s">
        <v>439</v>
      </c>
    </row>
    <row r="259" spans="1:2">
      <c r="A259" s="23" t="s">
        <v>440</v>
      </c>
      <c r="B259" s="1" t="s">
        <v>441</v>
      </c>
    </row>
    <row r="260" spans="1:2">
      <c r="A260" s="23" t="s">
        <v>442</v>
      </c>
      <c r="B260" s="1" t="s">
        <v>306</v>
      </c>
    </row>
    <row r="261" spans="1:2">
      <c r="A261" s="23" t="s">
        <v>443</v>
      </c>
      <c r="B261" s="1" t="s">
        <v>306</v>
      </c>
    </row>
    <row r="262" spans="1:2">
      <c r="A262" s="23" t="s">
        <v>444</v>
      </c>
      <c r="B262" s="1" t="s">
        <v>306</v>
      </c>
    </row>
    <row r="263" spans="1:2">
      <c r="A263" s="23" t="s">
        <v>445</v>
      </c>
      <c r="B263" s="1" t="s">
        <v>437</v>
      </c>
    </row>
    <row r="264" spans="1:2">
      <c r="A264" s="23" t="s">
        <v>446</v>
      </c>
      <c r="B264" s="1" t="s">
        <v>95</v>
      </c>
    </row>
    <row r="265" spans="1:2">
      <c r="A265" s="23" t="s">
        <v>447</v>
      </c>
      <c r="B265" s="1" t="s">
        <v>412</v>
      </c>
    </row>
    <row r="266" spans="1:2">
      <c r="A266" s="23" t="s">
        <v>448</v>
      </c>
      <c r="B266" s="1" t="s">
        <v>437</v>
      </c>
    </row>
    <row r="267" spans="1:2">
      <c r="A267" s="23" t="s">
        <v>449</v>
      </c>
      <c r="B267" s="1" t="s">
        <v>450</v>
      </c>
    </row>
    <row r="268" spans="1:2">
      <c r="A268" s="23" t="s">
        <v>451</v>
      </c>
      <c r="B268" s="1" t="s">
        <v>452</v>
      </c>
    </row>
    <row r="269" spans="1:2">
      <c r="A269" s="24" t="s">
        <v>453</v>
      </c>
      <c r="B269" s="1" t="s">
        <v>437</v>
      </c>
    </row>
    <row r="270" spans="1:2">
      <c r="A270" s="23" t="s">
        <v>454</v>
      </c>
      <c r="B270" s="1" t="s">
        <v>455</v>
      </c>
    </row>
    <row r="271" spans="1:2">
      <c r="A271" s="23" t="s">
        <v>456</v>
      </c>
      <c r="B271" s="1" t="s">
        <v>301</v>
      </c>
    </row>
  </sheetData>
  <autoFilter ref="A1:B270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2:B48"/>
  <sheetViews>
    <sheetView workbookViewId="0">
      <selection activeCell="H13" sqref="H13"/>
    </sheetView>
  </sheetViews>
  <sheetFormatPr defaultRowHeight="15.75"/>
  <sheetData>
    <row r="2" spans="1:2">
      <c r="A2" s="28" t="s">
        <v>465</v>
      </c>
      <c r="B2" s="28" t="s">
        <v>459</v>
      </c>
    </row>
    <row r="3" spans="1:2">
      <c r="A3">
        <v>1</v>
      </c>
      <c r="B3" t="s">
        <v>466</v>
      </c>
    </row>
    <row r="4" spans="1:2">
      <c r="A4" s="1">
        <v>2</v>
      </c>
      <c r="B4" s="1" t="s">
        <v>466</v>
      </c>
    </row>
    <row r="5" spans="1:2">
      <c r="A5" s="1">
        <v>3</v>
      </c>
      <c r="B5" s="1" t="s">
        <v>466</v>
      </c>
    </row>
    <row r="6" spans="1:2">
      <c r="A6" s="1">
        <v>4</v>
      </c>
      <c r="B6" s="1" t="s">
        <v>466</v>
      </c>
    </row>
    <row r="7" spans="1:2">
      <c r="A7" s="1">
        <v>5</v>
      </c>
      <c r="B7" s="1" t="s">
        <v>466</v>
      </c>
    </row>
    <row r="8" spans="1:2">
      <c r="A8" s="1">
        <v>6</v>
      </c>
      <c r="B8" s="1" t="s">
        <v>466</v>
      </c>
    </row>
    <row r="9" spans="1:2">
      <c r="A9" s="1">
        <v>7</v>
      </c>
      <c r="B9" s="1" t="s">
        <v>466</v>
      </c>
    </row>
    <row r="10" spans="1:2">
      <c r="A10" s="1">
        <v>8</v>
      </c>
      <c r="B10" s="1" t="s">
        <v>466</v>
      </c>
    </row>
    <row r="11" spans="1:2">
      <c r="A11" s="1">
        <v>9</v>
      </c>
      <c r="B11" s="1" t="s">
        <v>466</v>
      </c>
    </row>
    <row r="12" spans="1:2">
      <c r="A12" s="1">
        <v>10</v>
      </c>
      <c r="B12" t="s">
        <v>467</v>
      </c>
    </row>
    <row r="13" spans="1:2">
      <c r="A13" s="1">
        <v>11</v>
      </c>
      <c r="B13" s="1" t="s">
        <v>467</v>
      </c>
    </row>
    <row r="14" spans="1:2">
      <c r="A14" s="1">
        <v>12</v>
      </c>
      <c r="B14" s="1" t="s">
        <v>467</v>
      </c>
    </row>
    <row r="15" spans="1:2">
      <c r="A15" s="1">
        <v>13</v>
      </c>
      <c r="B15" s="1" t="s">
        <v>467</v>
      </c>
    </row>
    <row r="16" spans="1:2">
      <c r="A16" s="1">
        <v>14</v>
      </c>
      <c r="B16" s="1" t="s">
        <v>467</v>
      </c>
    </row>
    <row r="17" spans="1:2">
      <c r="A17" s="1">
        <v>15</v>
      </c>
      <c r="B17" s="1" t="s">
        <v>467</v>
      </c>
    </row>
    <row r="18" spans="1:2">
      <c r="A18" s="1">
        <v>16</v>
      </c>
      <c r="B18" s="1" t="s">
        <v>467</v>
      </c>
    </row>
    <row r="19" spans="1:2">
      <c r="A19" s="1">
        <v>17</v>
      </c>
      <c r="B19" s="1" t="s">
        <v>467</v>
      </c>
    </row>
    <row r="20" spans="1:2">
      <c r="A20" s="1">
        <v>18</v>
      </c>
      <c r="B20" s="1" t="s">
        <v>467</v>
      </c>
    </row>
    <row r="21" spans="1:2">
      <c r="A21" s="1">
        <v>19</v>
      </c>
      <c r="B21" t="s">
        <v>468</v>
      </c>
    </row>
    <row r="22" spans="1:2">
      <c r="A22" s="1">
        <v>20</v>
      </c>
      <c r="B22" s="1" t="s">
        <v>468</v>
      </c>
    </row>
    <row r="23" spans="1:2">
      <c r="A23" s="1">
        <v>21</v>
      </c>
      <c r="B23" s="1" t="s">
        <v>468</v>
      </c>
    </row>
    <row r="24" spans="1:2">
      <c r="A24" s="1">
        <v>22</v>
      </c>
      <c r="B24" s="1" t="s">
        <v>468</v>
      </c>
    </row>
    <row r="25" spans="1:2">
      <c r="A25" s="1">
        <v>23</v>
      </c>
      <c r="B25" s="1" t="s">
        <v>468</v>
      </c>
    </row>
    <row r="26" spans="1:2">
      <c r="A26" s="1">
        <v>24</v>
      </c>
      <c r="B26" s="1" t="s">
        <v>468</v>
      </c>
    </row>
    <row r="27" spans="1:2">
      <c r="A27" s="1">
        <v>25</v>
      </c>
      <c r="B27" s="1" t="s">
        <v>468</v>
      </c>
    </row>
    <row r="28" spans="1:2">
      <c r="A28" s="1">
        <v>26</v>
      </c>
      <c r="B28" s="1" t="s">
        <v>468</v>
      </c>
    </row>
    <row r="29" spans="1:2">
      <c r="A29" s="1">
        <v>27</v>
      </c>
      <c r="B29" s="1" t="s">
        <v>468</v>
      </c>
    </row>
    <row r="30" spans="1:2">
      <c r="A30" s="1">
        <v>28</v>
      </c>
      <c r="B30" t="s">
        <v>466</v>
      </c>
    </row>
    <row r="31" spans="1:2">
      <c r="A31" s="1">
        <v>29</v>
      </c>
      <c r="B31" t="s">
        <v>467</v>
      </c>
    </row>
    <row r="32" spans="1:2">
      <c r="A32" s="1">
        <v>30</v>
      </c>
      <c r="B32" t="s">
        <v>468</v>
      </c>
    </row>
    <row r="33" spans="1:2">
      <c r="A33" s="1">
        <v>31</v>
      </c>
      <c r="B33" t="s">
        <v>466</v>
      </c>
    </row>
    <row r="34" spans="1:2">
      <c r="A34" s="1">
        <v>32</v>
      </c>
      <c r="B34" t="s">
        <v>468</v>
      </c>
    </row>
    <row r="35" spans="1:2">
      <c r="A35" s="1"/>
    </row>
    <row r="36" spans="1:2">
      <c r="A36" s="1"/>
    </row>
    <row r="37" spans="1:2">
      <c r="A37" s="1"/>
    </row>
    <row r="38" spans="1:2">
      <c r="A38" s="1"/>
    </row>
    <row r="39" spans="1:2">
      <c r="A39" s="1"/>
    </row>
    <row r="40" spans="1:2">
      <c r="A40" s="1"/>
    </row>
    <row r="41" spans="1:2">
      <c r="A41" s="1"/>
    </row>
    <row r="42" spans="1:2">
      <c r="A42" s="1"/>
    </row>
    <row r="43" spans="1:2">
      <c r="A43" s="1"/>
    </row>
    <row r="44" spans="1:2">
      <c r="A44" s="1"/>
    </row>
    <row r="45" spans="1:2">
      <c r="A45" s="1"/>
    </row>
    <row r="46" spans="1:2">
      <c r="A46" s="1"/>
    </row>
    <row r="47" spans="1:2">
      <c r="A47" s="1"/>
    </row>
    <row r="48" spans="1:2">
      <c r="A48" s="1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L47"/>
  <sheetViews>
    <sheetView workbookViewId="0">
      <selection activeCell="I13" sqref="I13"/>
    </sheetView>
  </sheetViews>
  <sheetFormatPr defaultRowHeight="15"/>
  <cols>
    <col min="1" max="1" width="9" style="30"/>
    <col min="2" max="2" width="11.75" style="30" bestFit="1" customWidth="1"/>
    <col min="3" max="3" width="9" style="30"/>
    <col min="4" max="4" width="9" style="41"/>
    <col min="5" max="5" width="9" style="30"/>
    <col min="6" max="6" width="13.75" style="30" bestFit="1" customWidth="1"/>
    <col min="7" max="8" width="9" style="30"/>
    <col min="9" max="9" width="20.75" style="30" customWidth="1"/>
    <col min="10" max="10" width="9.875" style="30" bestFit="1" customWidth="1"/>
    <col min="11" max="16384" width="9" style="30"/>
  </cols>
  <sheetData>
    <row r="1" spans="1:12" ht="25.5">
      <c r="A1" s="31" t="s">
        <v>471</v>
      </c>
      <c r="B1" s="32" t="s">
        <v>472</v>
      </c>
      <c r="C1" s="31" t="s">
        <v>473</v>
      </c>
      <c r="D1" s="39" t="s">
        <v>474</v>
      </c>
      <c r="E1" s="31" t="s">
        <v>475</v>
      </c>
      <c r="F1" s="31" t="s">
        <v>476</v>
      </c>
      <c r="G1" s="31" t="s">
        <v>477</v>
      </c>
      <c r="H1" s="31" t="s">
        <v>478</v>
      </c>
      <c r="I1" s="31" t="s">
        <v>87</v>
      </c>
      <c r="J1" s="33" t="s">
        <v>479</v>
      </c>
      <c r="K1" s="33" t="s">
        <v>480</v>
      </c>
      <c r="L1" s="31" t="s">
        <v>481</v>
      </c>
    </row>
    <row r="2" spans="1:12">
      <c r="A2" s="34">
        <v>1</v>
      </c>
      <c r="B2" s="35" t="s">
        <v>0</v>
      </c>
      <c r="C2" s="35" t="s">
        <v>482</v>
      </c>
      <c r="D2" s="40" t="s">
        <v>615</v>
      </c>
      <c r="E2" s="36" t="s">
        <v>483</v>
      </c>
      <c r="F2" s="36" t="s">
        <v>484</v>
      </c>
      <c r="G2" s="36" t="s">
        <v>485</v>
      </c>
      <c r="H2" s="37" t="s">
        <v>486</v>
      </c>
      <c r="I2" s="37" t="s">
        <v>487</v>
      </c>
      <c r="J2" s="38">
        <v>40322</v>
      </c>
      <c r="K2" s="38">
        <v>40483</v>
      </c>
      <c r="L2" s="35" t="s">
        <v>488</v>
      </c>
    </row>
    <row r="3" spans="1:12">
      <c r="A3" s="34">
        <v>2</v>
      </c>
      <c r="B3" s="35" t="s">
        <v>0</v>
      </c>
      <c r="C3" s="35" t="s">
        <v>482</v>
      </c>
      <c r="D3" s="40" t="s">
        <v>616</v>
      </c>
      <c r="E3" s="36" t="s">
        <v>483</v>
      </c>
      <c r="F3" s="36" t="s">
        <v>484</v>
      </c>
      <c r="G3" s="36" t="s">
        <v>485</v>
      </c>
      <c r="H3" s="37" t="s">
        <v>489</v>
      </c>
      <c r="I3" s="37" t="s">
        <v>490</v>
      </c>
      <c r="J3" s="38">
        <v>40406</v>
      </c>
      <c r="K3" s="38">
        <v>40575</v>
      </c>
      <c r="L3" s="35" t="s">
        <v>488</v>
      </c>
    </row>
    <row r="4" spans="1:12">
      <c r="A4" s="34">
        <v>3</v>
      </c>
      <c r="B4" s="35" t="s">
        <v>0</v>
      </c>
      <c r="C4" s="35" t="s">
        <v>482</v>
      </c>
      <c r="D4" s="40" t="s">
        <v>617</v>
      </c>
      <c r="E4" s="36" t="s">
        <v>483</v>
      </c>
      <c r="F4" s="36" t="s">
        <v>484</v>
      </c>
      <c r="G4" s="36" t="s">
        <v>485</v>
      </c>
      <c r="H4" s="37" t="s">
        <v>491</v>
      </c>
      <c r="I4" s="37" t="s">
        <v>492</v>
      </c>
      <c r="J4" s="38">
        <v>41655</v>
      </c>
      <c r="K4" s="38">
        <v>41821</v>
      </c>
      <c r="L4" s="35" t="s">
        <v>488</v>
      </c>
    </row>
    <row r="5" spans="1:12">
      <c r="A5" s="34">
        <v>4</v>
      </c>
      <c r="B5" s="35" t="s">
        <v>0</v>
      </c>
      <c r="C5" s="35" t="s">
        <v>482</v>
      </c>
      <c r="D5" s="40" t="s">
        <v>618</v>
      </c>
      <c r="E5" s="36" t="s">
        <v>483</v>
      </c>
      <c r="F5" s="36" t="s">
        <v>484</v>
      </c>
      <c r="G5" s="36" t="s">
        <v>485</v>
      </c>
      <c r="H5" s="37" t="s">
        <v>493</v>
      </c>
      <c r="I5" s="37" t="s">
        <v>494</v>
      </c>
      <c r="J5" s="38">
        <v>44256</v>
      </c>
      <c r="K5" s="38">
        <v>39156</v>
      </c>
      <c r="L5" s="35" t="s">
        <v>488</v>
      </c>
    </row>
    <row r="6" spans="1:12">
      <c r="A6" s="34">
        <v>5</v>
      </c>
      <c r="B6" s="35" t="s">
        <v>0</v>
      </c>
      <c r="C6" s="35" t="s">
        <v>482</v>
      </c>
      <c r="D6" s="40" t="s">
        <v>619</v>
      </c>
      <c r="E6" s="36" t="s">
        <v>483</v>
      </c>
      <c r="F6" s="36" t="s">
        <v>484</v>
      </c>
      <c r="G6" s="36" t="s">
        <v>485</v>
      </c>
      <c r="H6" s="37" t="s">
        <v>495</v>
      </c>
      <c r="I6" s="37" t="s">
        <v>496</v>
      </c>
      <c r="J6" s="38">
        <v>39210</v>
      </c>
      <c r="K6" s="38">
        <v>39364</v>
      </c>
      <c r="L6" s="35" t="s">
        <v>488</v>
      </c>
    </row>
    <row r="7" spans="1:12">
      <c r="A7" s="34">
        <v>6</v>
      </c>
      <c r="B7" s="35" t="s">
        <v>0</v>
      </c>
      <c r="C7" s="35" t="s">
        <v>482</v>
      </c>
      <c r="D7" s="40" t="s">
        <v>620</v>
      </c>
      <c r="E7" s="36" t="s">
        <v>483</v>
      </c>
      <c r="F7" s="36" t="s">
        <v>484</v>
      </c>
      <c r="G7" s="36" t="s">
        <v>485</v>
      </c>
      <c r="H7" s="37" t="s">
        <v>497</v>
      </c>
      <c r="I7" s="37" t="s">
        <v>498</v>
      </c>
      <c r="J7" s="38">
        <v>39067</v>
      </c>
      <c r="K7" s="38">
        <v>39157</v>
      </c>
      <c r="L7" s="35" t="s">
        <v>488</v>
      </c>
    </row>
    <row r="8" spans="1:12">
      <c r="A8" s="34">
        <v>7</v>
      </c>
      <c r="B8" s="35" t="s">
        <v>0</v>
      </c>
      <c r="C8" s="35" t="s">
        <v>482</v>
      </c>
      <c r="D8" s="40" t="s">
        <v>621</v>
      </c>
      <c r="E8" s="36" t="s">
        <v>483</v>
      </c>
      <c r="F8" s="36" t="s">
        <v>484</v>
      </c>
      <c r="G8" s="36" t="s">
        <v>485</v>
      </c>
      <c r="H8" s="37" t="s">
        <v>499</v>
      </c>
      <c r="I8" s="37" t="s">
        <v>500</v>
      </c>
      <c r="J8" s="38">
        <v>37051</v>
      </c>
      <c r="K8" s="38">
        <v>37400</v>
      </c>
      <c r="L8" s="35" t="s">
        <v>488</v>
      </c>
    </row>
    <row r="9" spans="1:12">
      <c r="A9" s="34">
        <v>8</v>
      </c>
      <c r="B9" s="35" t="s">
        <v>0</v>
      </c>
      <c r="C9" s="35" t="s">
        <v>482</v>
      </c>
      <c r="D9" s="40" t="s">
        <v>622</v>
      </c>
      <c r="E9" s="36" t="s">
        <v>483</v>
      </c>
      <c r="F9" s="36" t="s">
        <v>484</v>
      </c>
      <c r="G9" s="36" t="s">
        <v>485</v>
      </c>
      <c r="H9" s="37" t="s">
        <v>501</v>
      </c>
      <c r="I9" s="37" t="s">
        <v>502</v>
      </c>
      <c r="J9" s="38">
        <v>39098</v>
      </c>
      <c r="K9" s="38">
        <v>39294</v>
      </c>
      <c r="L9" s="35" t="s">
        <v>488</v>
      </c>
    </row>
    <row r="10" spans="1:12">
      <c r="A10" s="34">
        <v>9</v>
      </c>
      <c r="B10" s="35" t="s">
        <v>0</v>
      </c>
      <c r="C10" s="35" t="s">
        <v>482</v>
      </c>
      <c r="D10" s="40" t="s">
        <v>623</v>
      </c>
      <c r="E10" s="36" t="s">
        <v>483</v>
      </c>
      <c r="F10" s="36" t="s">
        <v>484</v>
      </c>
      <c r="G10" s="36" t="s">
        <v>485</v>
      </c>
      <c r="H10" s="37" t="s">
        <v>503</v>
      </c>
      <c r="I10" s="37" t="s">
        <v>504</v>
      </c>
      <c r="J10" s="38">
        <v>44256</v>
      </c>
      <c r="K10" s="38">
        <v>40893</v>
      </c>
      <c r="L10" s="35" t="s">
        <v>488</v>
      </c>
    </row>
    <row r="11" spans="1:12">
      <c r="A11" s="34">
        <v>10</v>
      </c>
      <c r="B11" s="35" t="s">
        <v>0</v>
      </c>
      <c r="C11" s="35" t="s">
        <v>482</v>
      </c>
      <c r="D11" s="40" t="s">
        <v>624</v>
      </c>
      <c r="E11" s="36" t="s">
        <v>483</v>
      </c>
      <c r="F11" s="36" t="s">
        <v>484</v>
      </c>
      <c r="G11" s="36" t="s">
        <v>485</v>
      </c>
      <c r="H11" s="37" t="s">
        <v>505</v>
      </c>
      <c r="I11" s="37" t="s">
        <v>506</v>
      </c>
      <c r="J11" s="38">
        <v>44228</v>
      </c>
      <c r="K11" s="38">
        <v>40740</v>
      </c>
      <c r="L11" s="35" t="s">
        <v>488</v>
      </c>
    </row>
    <row r="12" spans="1:12">
      <c r="A12" s="34">
        <v>11</v>
      </c>
      <c r="B12" s="35" t="s">
        <v>0</v>
      </c>
      <c r="C12" s="35" t="s">
        <v>482</v>
      </c>
      <c r="D12" s="40" t="s">
        <v>625</v>
      </c>
      <c r="E12" s="36" t="s">
        <v>483</v>
      </c>
      <c r="F12" s="36" t="s">
        <v>484</v>
      </c>
      <c r="G12" s="36" t="s">
        <v>485</v>
      </c>
      <c r="H12" s="37" t="s">
        <v>507</v>
      </c>
      <c r="I12" s="37" t="s">
        <v>508</v>
      </c>
      <c r="J12" s="38">
        <v>44228</v>
      </c>
      <c r="K12" s="38">
        <v>39904</v>
      </c>
      <c r="L12" s="35" t="s">
        <v>488</v>
      </c>
    </row>
    <row r="13" spans="1:12">
      <c r="A13" s="34">
        <v>12</v>
      </c>
      <c r="B13" s="35" t="s">
        <v>0</v>
      </c>
      <c r="C13" s="35" t="s">
        <v>482</v>
      </c>
      <c r="D13" s="40" t="s">
        <v>614</v>
      </c>
      <c r="E13" s="36" t="s">
        <v>483</v>
      </c>
      <c r="F13" s="36" t="s">
        <v>484</v>
      </c>
      <c r="G13" s="36" t="s">
        <v>485</v>
      </c>
      <c r="H13" s="37" t="s">
        <v>509</v>
      </c>
      <c r="I13" s="37" t="s">
        <v>510</v>
      </c>
      <c r="J13" s="38">
        <v>39129</v>
      </c>
      <c r="K13" s="38">
        <v>39156</v>
      </c>
      <c r="L13" s="35" t="s">
        <v>488</v>
      </c>
    </row>
    <row r="14" spans="1:12">
      <c r="A14" s="34">
        <v>13</v>
      </c>
      <c r="B14" s="35" t="s">
        <v>0</v>
      </c>
      <c r="C14" s="35" t="s">
        <v>482</v>
      </c>
      <c r="D14" s="40" t="s">
        <v>626</v>
      </c>
      <c r="E14" s="36" t="s">
        <v>483</v>
      </c>
      <c r="F14" s="36" t="s">
        <v>484</v>
      </c>
      <c r="G14" s="36" t="s">
        <v>485</v>
      </c>
      <c r="H14" s="37" t="s">
        <v>511</v>
      </c>
      <c r="I14" s="37" t="s">
        <v>512</v>
      </c>
      <c r="J14" s="38">
        <v>36633</v>
      </c>
      <c r="K14" s="38">
        <v>36990</v>
      </c>
      <c r="L14" s="35" t="s">
        <v>488</v>
      </c>
    </row>
    <row r="15" spans="1:12">
      <c r="A15" s="34">
        <v>14</v>
      </c>
      <c r="B15" s="35" t="s">
        <v>0</v>
      </c>
      <c r="C15" s="35" t="s">
        <v>482</v>
      </c>
      <c r="D15" s="40" t="s">
        <v>627</v>
      </c>
      <c r="E15" s="36" t="s">
        <v>483</v>
      </c>
      <c r="F15" s="36" t="s">
        <v>484</v>
      </c>
      <c r="G15" s="36" t="s">
        <v>485</v>
      </c>
      <c r="H15" s="37" t="s">
        <v>513</v>
      </c>
      <c r="I15" s="37" t="s">
        <v>514</v>
      </c>
      <c r="J15" s="38">
        <v>40210</v>
      </c>
      <c r="K15" s="38">
        <v>40391</v>
      </c>
      <c r="L15" s="35" t="s">
        <v>488</v>
      </c>
    </row>
    <row r="16" spans="1:12">
      <c r="A16" s="34">
        <v>15</v>
      </c>
      <c r="B16" s="35" t="s">
        <v>0</v>
      </c>
      <c r="C16" s="35" t="s">
        <v>482</v>
      </c>
      <c r="D16" s="40" t="s">
        <v>628</v>
      </c>
      <c r="E16" s="36" t="s">
        <v>483</v>
      </c>
      <c r="F16" s="36" t="s">
        <v>484</v>
      </c>
      <c r="G16" s="36" t="s">
        <v>485</v>
      </c>
      <c r="H16" s="37" t="s">
        <v>515</v>
      </c>
      <c r="I16" s="37" t="s">
        <v>516</v>
      </c>
      <c r="J16" s="38">
        <v>39084</v>
      </c>
      <c r="K16" s="38">
        <v>39139</v>
      </c>
      <c r="L16" s="35" t="s">
        <v>488</v>
      </c>
    </row>
    <row r="17" spans="1:12">
      <c r="A17" s="34">
        <v>16</v>
      </c>
      <c r="B17" s="35" t="s">
        <v>0</v>
      </c>
      <c r="C17" s="35" t="s">
        <v>482</v>
      </c>
      <c r="D17" s="40" t="s">
        <v>629</v>
      </c>
      <c r="E17" s="36" t="s">
        <v>483</v>
      </c>
      <c r="F17" s="36" t="s">
        <v>484</v>
      </c>
      <c r="G17" s="36" t="s">
        <v>485</v>
      </c>
      <c r="H17" s="37" t="s">
        <v>517</v>
      </c>
      <c r="I17" s="37" t="s">
        <v>518</v>
      </c>
      <c r="J17" s="38">
        <v>39052</v>
      </c>
      <c r="K17" s="38">
        <v>39139</v>
      </c>
      <c r="L17" s="35" t="s">
        <v>488</v>
      </c>
    </row>
    <row r="18" spans="1:12">
      <c r="A18" s="34">
        <v>17</v>
      </c>
      <c r="B18" s="35" t="s">
        <v>0</v>
      </c>
      <c r="C18" s="35" t="s">
        <v>482</v>
      </c>
      <c r="D18" s="40" t="s">
        <v>519</v>
      </c>
      <c r="E18" s="36" t="s">
        <v>483</v>
      </c>
      <c r="F18" s="36" t="s">
        <v>484</v>
      </c>
      <c r="G18" s="36" t="s">
        <v>485</v>
      </c>
      <c r="H18" s="37" t="s">
        <v>520</v>
      </c>
      <c r="I18" s="37" t="s">
        <v>521</v>
      </c>
      <c r="J18" s="38">
        <v>39707</v>
      </c>
      <c r="K18" s="38">
        <v>39873</v>
      </c>
      <c r="L18" s="35" t="s">
        <v>488</v>
      </c>
    </row>
    <row r="19" spans="1:12">
      <c r="A19" s="34">
        <v>18</v>
      </c>
      <c r="B19" s="35" t="s">
        <v>0</v>
      </c>
      <c r="C19" s="35" t="s">
        <v>482</v>
      </c>
      <c r="D19" s="40" t="s">
        <v>522</v>
      </c>
      <c r="E19" s="36" t="s">
        <v>483</v>
      </c>
      <c r="F19" s="36" t="s">
        <v>484</v>
      </c>
      <c r="G19" s="36" t="s">
        <v>485</v>
      </c>
      <c r="H19" s="37" t="s">
        <v>523</v>
      </c>
      <c r="I19" s="37" t="s">
        <v>524</v>
      </c>
      <c r="J19" s="38">
        <v>40665</v>
      </c>
      <c r="K19" s="38">
        <v>40832</v>
      </c>
      <c r="L19" s="35" t="s">
        <v>488</v>
      </c>
    </row>
    <row r="20" spans="1:12">
      <c r="A20" s="34">
        <v>19</v>
      </c>
      <c r="B20" s="35" t="s">
        <v>0</v>
      </c>
      <c r="C20" s="35" t="s">
        <v>482</v>
      </c>
      <c r="D20" s="40" t="s">
        <v>525</v>
      </c>
      <c r="E20" s="36" t="s">
        <v>483</v>
      </c>
      <c r="F20" s="36" t="s">
        <v>484</v>
      </c>
      <c r="G20" s="36" t="s">
        <v>485</v>
      </c>
      <c r="H20" s="37" t="s">
        <v>526</v>
      </c>
      <c r="I20" s="37" t="s">
        <v>527</v>
      </c>
      <c r="J20" s="38">
        <v>43617</v>
      </c>
      <c r="K20" s="38">
        <v>39098</v>
      </c>
      <c r="L20" s="35" t="s">
        <v>488</v>
      </c>
    </row>
    <row r="21" spans="1:12">
      <c r="A21" s="34">
        <v>20</v>
      </c>
      <c r="B21" s="35" t="s">
        <v>0</v>
      </c>
      <c r="C21" s="35" t="s">
        <v>482</v>
      </c>
      <c r="D21" s="40" t="s">
        <v>528</v>
      </c>
      <c r="E21" s="36" t="s">
        <v>483</v>
      </c>
      <c r="F21" s="36" t="s">
        <v>484</v>
      </c>
      <c r="G21" s="36" t="s">
        <v>485</v>
      </c>
      <c r="H21" s="37" t="s">
        <v>529</v>
      </c>
      <c r="I21" s="37" t="s">
        <v>530</v>
      </c>
      <c r="J21" s="38">
        <v>43617</v>
      </c>
      <c r="K21" s="38">
        <v>40437</v>
      </c>
      <c r="L21" s="35" t="s">
        <v>488</v>
      </c>
    </row>
    <row r="22" spans="1:12">
      <c r="A22" s="34">
        <v>21</v>
      </c>
      <c r="B22" s="35" t="s">
        <v>0</v>
      </c>
      <c r="C22" s="35" t="s">
        <v>482</v>
      </c>
      <c r="D22" s="40" t="s">
        <v>531</v>
      </c>
      <c r="E22" s="36" t="s">
        <v>483</v>
      </c>
      <c r="F22" s="36" t="s">
        <v>484</v>
      </c>
      <c r="G22" s="36" t="s">
        <v>485</v>
      </c>
      <c r="H22" s="37" t="s">
        <v>532</v>
      </c>
      <c r="I22" s="37" t="s">
        <v>533</v>
      </c>
      <c r="J22" s="38">
        <v>43617</v>
      </c>
      <c r="K22" s="38">
        <v>39355</v>
      </c>
      <c r="L22" s="35" t="s">
        <v>488</v>
      </c>
    </row>
    <row r="23" spans="1:12">
      <c r="A23" s="34">
        <v>22</v>
      </c>
      <c r="B23" s="35" t="s">
        <v>0</v>
      </c>
      <c r="C23" s="35" t="s">
        <v>482</v>
      </c>
      <c r="D23" s="40" t="s">
        <v>534</v>
      </c>
      <c r="E23" s="36" t="s">
        <v>483</v>
      </c>
      <c r="F23" s="36" t="s">
        <v>484</v>
      </c>
      <c r="G23" s="36" t="s">
        <v>485</v>
      </c>
      <c r="H23" s="37" t="s">
        <v>535</v>
      </c>
      <c r="I23" s="37" t="s">
        <v>536</v>
      </c>
      <c r="J23" s="38">
        <v>43617</v>
      </c>
      <c r="K23" s="38">
        <v>40437</v>
      </c>
      <c r="L23" s="35" t="s">
        <v>488</v>
      </c>
    </row>
    <row r="24" spans="1:12">
      <c r="A24" s="34">
        <v>23</v>
      </c>
      <c r="B24" s="35" t="s">
        <v>0</v>
      </c>
      <c r="C24" s="35" t="s">
        <v>482</v>
      </c>
      <c r="D24" s="40" t="s">
        <v>537</v>
      </c>
      <c r="E24" s="36" t="s">
        <v>483</v>
      </c>
      <c r="F24" s="36" t="s">
        <v>484</v>
      </c>
      <c r="G24" s="36" t="s">
        <v>485</v>
      </c>
      <c r="H24" s="37" t="s">
        <v>538</v>
      </c>
      <c r="I24" s="37" t="s">
        <v>539</v>
      </c>
      <c r="J24" s="38">
        <v>39142</v>
      </c>
      <c r="K24" s="38">
        <v>39188</v>
      </c>
      <c r="L24" s="35" t="s">
        <v>488</v>
      </c>
    </row>
    <row r="25" spans="1:12">
      <c r="A25" s="34">
        <v>24</v>
      </c>
      <c r="B25" s="35" t="s">
        <v>0</v>
      </c>
      <c r="C25" s="35" t="s">
        <v>482</v>
      </c>
      <c r="D25" s="40" t="s">
        <v>540</v>
      </c>
      <c r="E25" s="36" t="s">
        <v>541</v>
      </c>
      <c r="F25" s="36" t="s">
        <v>542</v>
      </c>
      <c r="G25" s="36" t="s">
        <v>485</v>
      </c>
      <c r="H25" s="37" t="s">
        <v>543</v>
      </c>
      <c r="I25" s="37" t="s">
        <v>544</v>
      </c>
      <c r="J25" s="38">
        <v>40322</v>
      </c>
      <c r="K25" s="38">
        <v>40483</v>
      </c>
      <c r="L25" s="35" t="s">
        <v>545</v>
      </c>
    </row>
    <row r="26" spans="1:12">
      <c r="A26" s="34">
        <v>25</v>
      </c>
      <c r="B26" s="35" t="s">
        <v>0</v>
      </c>
      <c r="C26" s="35" t="s">
        <v>482</v>
      </c>
      <c r="D26" s="40" t="s">
        <v>546</v>
      </c>
      <c r="E26" s="36" t="s">
        <v>541</v>
      </c>
      <c r="F26" s="36" t="s">
        <v>542</v>
      </c>
      <c r="G26" s="36" t="s">
        <v>485</v>
      </c>
      <c r="H26" s="37" t="s">
        <v>547</v>
      </c>
      <c r="I26" s="37" t="s">
        <v>548</v>
      </c>
      <c r="J26" s="38">
        <v>40273</v>
      </c>
      <c r="K26" s="38">
        <v>40437</v>
      </c>
      <c r="L26" s="35" t="s">
        <v>545</v>
      </c>
    </row>
    <row r="27" spans="1:12">
      <c r="A27" s="34">
        <v>26</v>
      </c>
      <c r="B27" s="35" t="s">
        <v>0</v>
      </c>
      <c r="C27" s="35" t="s">
        <v>482</v>
      </c>
      <c r="D27" s="40" t="s">
        <v>549</v>
      </c>
      <c r="E27" s="36" t="s">
        <v>483</v>
      </c>
      <c r="F27" s="36" t="s">
        <v>484</v>
      </c>
      <c r="G27" s="36" t="s">
        <v>485</v>
      </c>
      <c r="H27" s="37" t="s">
        <v>550</v>
      </c>
      <c r="I27" s="37" t="s">
        <v>551</v>
      </c>
      <c r="J27" s="38">
        <v>40513</v>
      </c>
      <c r="K27" s="38">
        <v>40679</v>
      </c>
      <c r="L27" s="35" t="s">
        <v>488</v>
      </c>
    </row>
    <row r="28" spans="1:12">
      <c r="A28" s="34">
        <v>27</v>
      </c>
      <c r="B28" s="35" t="s">
        <v>0</v>
      </c>
      <c r="C28" s="35" t="s">
        <v>482</v>
      </c>
      <c r="D28" s="40" t="s">
        <v>552</v>
      </c>
      <c r="E28" s="36" t="s">
        <v>483</v>
      </c>
      <c r="F28" s="36" t="s">
        <v>484</v>
      </c>
      <c r="G28" s="36" t="s">
        <v>485</v>
      </c>
      <c r="H28" s="37" t="s">
        <v>553</v>
      </c>
      <c r="I28" s="37" t="s">
        <v>554</v>
      </c>
      <c r="J28" s="38">
        <v>40253</v>
      </c>
      <c r="K28" s="38">
        <v>40422</v>
      </c>
      <c r="L28" s="35" t="s">
        <v>488</v>
      </c>
    </row>
    <row r="29" spans="1:12">
      <c r="A29" s="34">
        <v>28</v>
      </c>
      <c r="B29" s="35" t="s">
        <v>0</v>
      </c>
      <c r="C29" s="35" t="s">
        <v>482</v>
      </c>
      <c r="D29" s="40" t="s">
        <v>555</v>
      </c>
      <c r="E29" s="36" t="s">
        <v>483</v>
      </c>
      <c r="F29" s="36" t="s">
        <v>484</v>
      </c>
      <c r="G29" s="36" t="s">
        <v>485</v>
      </c>
      <c r="H29" s="37" t="s">
        <v>556</v>
      </c>
      <c r="I29" s="37" t="s">
        <v>557</v>
      </c>
      <c r="J29" s="38">
        <v>38899</v>
      </c>
      <c r="K29" s="38">
        <v>39157</v>
      </c>
      <c r="L29" s="35" t="s">
        <v>545</v>
      </c>
    </row>
    <row r="30" spans="1:12">
      <c r="A30" s="34">
        <v>29</v>
      </c>
      <c r="B30" s="35" t="s">
        <v>0</v>
      </c>
      <c r="C30" s="35" t="s">
        <v>482</v>
      </c>
      <c r="D30" s="40" t="s">
        <v>558</v>
      </c>
      <c r="E30" s="36" t="s">
        <v>483</v>
      </c>
      <c r="F30" s="36" t="s">
        <v>484</v>
      </c>
      <c r="G30" s="36" t="s">
        <v>485</v>
      </c>
      <c r="H30" s="37" t="s">
        <v>559</v>
      </c>
      <c r="I30" s="37" t="s">
        <v>560</v>
      </c>
      <c r="J30" s="38">
        <v>43617</v>
      </c>
      <c r="K30" s="38">
        <v>37400</v>
      </c>
      <c r="L30" s="35" t="s">
        <v>488</v>
      </c>
    </row>
    <row r="31" spans="1:12">
      <c r="A31" s="34">
        <v>30</v>
      </c>
      <c r="B31" s="35" t="s">
        <v>0</v>
      </c>
      <c r="C31" s="35" t="s">
        <v>482</v>
      </c>
      <c r="D31" s="40" t="s">
        <v>561</v>
      </c>
      <c r="E31" s="36" t="s">
        <v>483</v>
      </c>
      <c r="F31" s="36" t="s">
        <v>484</v>
      </c>
      <c r="G31" s="36" t="s">
        <v>485</v>
      </c>
      <c r="H31" s="37" t="s">
        <v>562</v>
      </c>
      <c r="I31" s="37" t="s">
        <v>563</v>
      </c>
      <c r="J31" s="38">
        <v>40262</v>
      </c>
      <c r="K31" s="38">
        <v>40422</v>
      </c>
      <c r="L31" s="35" t="s">
        <v>488</v>
      </c>
    </row>
    <row r="32" spans="1:12">
      <c r="A32" s="34">
        <v>31</v>
      </c>
      <c r="B32" s="35" t="s">
        <v>0</v>
      </c>
      <c r="C32" s="35" t="s">
        <v>482</v>
      </c>
      <c r="D32" s="40" t="s">
        <v>564</v>
      </c>
      <c r="E32" s="36" t="s">
        <v>483</v>
      </c>
      <c r="F32" s="36" t="s">
        <v>484</v>
      </c>
      <c r="G32" s="36" t="s">
        <v>485</v>
      </c>
      <c r="H32" s="37" t="s">
        <v>565</v>
      </c>
      <c r="I32" s="37" t="s">
        <v>566</v>
      </c>
      <c r="J32" s="38">
        <v>43617</v>
      </c>
      <c r="K32" s="38">
        <v>39129</v>
      </c>
      <c r="L32" s="35" t="s">
        <v>488</v>
      </c>
    </row>
    <row r="33" spans="1:12">
      <c r="A33" s="34">
        <v>32</v>
      </c>
      <c r="B33" s="35" t="s">
        <v>0</v>
      </c>
      <c r="C33" s="35" t="s">
        <v>482</v>
      </c>
      <c r="D33" s="40" t="s">
        <v>567</v>
      </c>
      <c r="E33" s="36" t="s">
        <v>483</v>
      </c>
      <c r="F33" s="36" t="s">
        <v>484</v>
      </c>
      <c r="G33" s="36" t="s">
        <v>485</v>
      </c>
      <c r="H33" s="37" t="s">
        <v>568</v>
      </c>
      <c r="I33" s="37" t="s">
        <v>569</v>
      </c>
      <c r="J33" s="38">
        <v>40262</v>
      </c>
      <c r="K33" s="38">
        <v>40422</v>
      </c>
      <c r="L33" s="35" t="s">
        <v>488</v>
      </c>
    </row>
    <row r="34" spans="1:12">
      <c r="A34" s="34">
        <v>33</v>
      </c>
      <c r="B34" s="35" t="s">
        <v>0</v>
      </c>
      <c r="C34" s="35" t="s">
        <v>482</v>
      </c>
      <c r="D34" s="40" t="s">
        <v>570</v>
      </c>
      <c r="E34" s="36" t="s">
        <v>483</v>
      </c>
      <c r="F34" s="36" t="s">
        <v>484</v>
      </c>
      <c r="G34" s="36" t="s">
        <v>485</v>
      </c>
      <c r="H34" s="37" t="s">
        <v>571</v>
      </c>
      <c r="I34" s="37" t="s">
        <v>572</v>
      </c>
      <c r="J34" s="38">
        <v>42871</v>
      </c>
      <c r="K34" s="38">
        <v>43040</v>
      </c>
      <c r="L34" s="35" t="s">
        <v>488</v>
      </c>
    </row>
    <row r="35" spans="1:12">
      <c r="A35" s="34">
        <v>34</v>
      </c>
      <c r="B35" s="35" t="s">
        <v>0</v>
      </c>
      <c r="C35" s="35" t="s">
        <v>482</v>
      </c>
      <c r="D35" s="40" t="s">
        <v>573</v>
      </c>
      <c r="E35" s="36" t="s">
        <v>541</v>
      </c>
      <c r="F35" s="36" t="s">
        <v>542</v>
      </c>
      <c r="G35" s="36" t="s">
        <v>485</v>
      </c>
      <c r="H35" s="37" t="s">
        <v>574</v>
      </c>
      <c r="I35" s="37" t="s">
        <v>575</v>
      </c>
      <c r="J35" s="38">
        <v>38992</v>
      </c>
      <c r="K35" s="38">
        <v>39172</v>
      </c>
      <c r="L35" s="35" t="s">
        <v>488</v>
      </c>
    </row>
    <row r="36" spans="1:12">
      <c r="A36" s="34">
        <v>35</v>
      </c>
      <c r="B36" s="35" t="s">
        <v>0</v>
      </c>
      <c r="C36" s="35" t="s">
        <v>482</v>
      </c>
      <c r="D36" s="40" t="s">
        <v>576</v>
      </c>
      <c r="E36" s="36" t="s">
        <v>483</v>
      </c>
      <c r="F36" s="36" t="s">
        <v>484</v>
      </c>
      <c r="G36" s="36" t="s">
        <v>485</v>
      </c>
      <c r="H36" s="37" t="s">
        <v>577</v>
      </c>
      <c r="I36" s="37" t="s">
        <v>578</v>
      </c>
      <c r="J36" s="38">
        <v>40262</v>
      </c>
      <c r="K36" s="38">
        <v>40422</v>
      </c>
      <c r="L36" s="35" t="s">
        <v>545</v>
      </c>
    </row>
    <row r="37" spans="1:12">
      <c r="A37" s="34">
        <v>36</v>
      </c>
      <c r="B37" s="35" t="s">
        <v>0</v>
      </c>
      <c r="C37" s="35" t="s">
        <v>482</v>
      </c>
      <c r="D37" s="40" t="s">
        <v>579</v>
      </c>
      <c r="E37" s="36" t="s">
        <v>483</v>
      </c>
      <c r="F37" s="36" t="s">
        <v>484</v>
      </c>
      <c r="G37" s="36" t="s">
        <v>485</v>
      </c>
      <c r="H37" s="37" t="s">
        <v>580</v>
      </c>
      <c r="I37" s="37" t="s">
        <v>581</v>
      </c>
      <c r="J37" s="38">
        <v>38741</v>
      </c>
      <c r="K37" s="38">
        <v>39045</v>
      </c>
      <c r="L37" s="35" t="s">
        <v>488</v>
      </c>
    </row>
    <row r="38" spans="1:12">
      <c r="A38" s="34">
        <v>37</v>
      </c>
      <c r="B38" s="35" t="s">
        <v>0</v>
      </c>
      <c r="C38" s="35" t="s">
        <v>482</v>
      </c>
      <c r="D38" s="40" t="s">
        <v>582</v>
      </c>
      <c r="E38" s="36" t="s">
        <v>483</v>
      </c>
      <c r="F38" s="36" t="s">
        <v>484</v>
      </c>
      <c r="G38" s="36" t="s">
        <v>485</v>
      </c>
      <c r="H38" s="37" t="s">
        <v>583</v>
      </c>
      <c r="I38" s="37" t="s">
        <v>584</v>
      </c>
      <c r="J38" s="38">
        <v>43617</v>
      </c>
      <c r="K38" s="38">
        <v>40375</v>
      </c>
      <c r="L38" s="35" t="s">
        <v>488</v>
      </c>
    </row>
    <row r="39" spans="1:12">
      <c r="A39" s="34">
        <v>38</v>
      </c>
      <c r="B39" s="35" t="s">
        <v>0</v>
      </c>
      <c r="C39" s="35" t="s">
        <v>482</v>
      </c>
      <c r="D39" s="40" t="s">
        <v>585</v>
      </c>
      <c r="E39" s="36" t="s">
        <v>483</v>
      </c>
      <c r="F39" s="36" t="s">
        <v>484</v>
      </c>
      <c r="G39" s="36" t="s">
        <v>485</v>
      </c>
      <c r="H39" s="37" t="s">
        <v>586</v>
      </c>
      <c r="I39" s="37" t="s">
        <v>587</v>
      </c>
      <c r="J39" s="38">
        <v>42128</v>
      </c>
      <c r="K39" s="38">
        <v>42293</v>
      </c>
      <c r="L39" s="35" t="s">
        <v>488</v>
      </c>
    </row>
    <row r="40" spans="1:12">
      <c r="A40" s="34">
        <v>39</v>
      </c>
      <c r="B40" s="35" t="s">
        <v>0</v>
      </c>
      <c r="C40" s="35" t="s">
        <v>482</v>
      </c>
      <c r="D40" s="40" t="s">
        <v>588</v>
      </c>
      <c r="E40" s="36" t="s">
        <v>483</v>
      </c>
      <c r="F40" s="36" t="s">
        <v>484</v>
      </c>
      <c r="G40" s="36" t="s">
        <v>485</v>
      </c>
      <c r="H40" s="37" t="s">
        <v>589</v>
      </c>
      <c r="I40" s="37" t="s">
        <v>590</v>
      </c>
      <c r="J40" s="38">
        <v>43617</v>
      </c>
      <c r="K40" s="38">
        <v>41533</v>
      </c>
      <c r="L40" s="35" t="s">
        <v>488</v>
      </c>
    </row>
    <row r="41" spans="1:12">
      <c r="A41" s="34">
        <v>40</v>
      </c>
      <c r="B41" s="35" t="s">
        <v>0</v>
      </c>
      <c r="C41" s="35" t="s">
        <v>482</v>
      </c>
      <c r="D41" s="40" t="s">
        <v>591</v>
      </c>
      <c r="E41" s="36" t="s">
        <v>483</v>
      </c>
      <c r="F41" s="36" t="s">
        <v>484</v>
      </c>
      <c r="G41" s="36" t="s">
        <v>485</v>
      </c>
      <c r="H41" s="37" t="s">
        <v>592</v>
      </c>
      <c r="I41" s="37" t="s">
        <v>593</v>
      </c>
      <c r="J41" s="38">
        <v>40360</v>
      </c>
      <c r="K41" s="38">
        <v>40528</v>
      </c>
      <c r="L41" s="35" t="s">
        <v>488</v>
      </c>
    </row>
    <row r="42" spans="1:12">
      <c r="A42" s="34">
        <v>41</v>
      </c>
      <c r="B42" s="35" t="s">
        <v>0</v>
      </c>
      <c r="C42" s="35" t="s">
        <v>482</v>
      </c>
      <c r="D42" s="40" t="s">
        <v>594</v>
      </c>
      <c r="E42" s="36" t="s">
        <v>483</v>
      </c>
      <c r="F42" s="36" t="s">
        <v>484</v>
      </c>
      <c r="G42" s="36" t="s">
        <v>485</v>
      </c>
      <c r="H42" s="37" t="s">
        <v>595</v>
      </c>
      <c r="I42" s="37" t="s">
        <v>596</v>
      </c>
      <c r="J42" s="38">
        <v>43617</v>
      </c>
      <c r="K42" s="38">
        <v>40848</v>
      </c>
      <c r="L42" s="35" t="s">
        <v>488</v>
      </c>
    </row>
    <row r="43" spans="1:12">
      <c r="A43" s="34">
        <v>42</v>
      </c>
      <c r="B43" s="35" t="s">
        <v>0</v>
      </c>
      <c r="C43" s="35" t="s">
        <v>482</v>
      </c>
      <c r="D43" s="40" t="s">
        <v>597</v>
      </c>
      <c r="E43" s="36" t="s">
        <v>483</v>
      </c>
      <c r="F43" s="36" t="s">
        <v>484</v>
      </c>
      <c r="G43" s="36" t="s">
        <v>485</v>
      </c>
      <c r="H43" s="37" t="s">
        <v>598</v>
      </c>
      <c r="I43" s="37" t="s">
        <v>599</v>
      </c>
      <c r="J43" s="38">
        <v>39546</v>
      </c>
      <c r="K43" s="38">
        <v>39721</v>
      </c>
      <c r="L43" s="35" t="s">
        <v>488</v>
      </c>
    </row>
    <row r="44" spans="1:12">
      <c r="A44" s="34">
        <v>43</v>
      </c>
      <c r="B44" s="35" t="s">
        <v>0</v>
      </c>
      <c r="C44" s="35" t="s">
        <v>482</v>
      </c>
      <c r="D44" s="40" t="s">
        <v>600</v>
      </c>
      <c r="E44" s="36" t="s">
        <v>483</v>
      </c>
      <c r="F44" s="36" t="s">
        <v>484</v>
      </c>
      <c r="G44" s="36" t="s">
        <v>485</v>
      </c>
      <c r="H44" s="37" t="s">
        <v>601</v>
      </c>
      <c r="I44" s="37" t="s">
        <v>602</v>
      </c>
      <c r="J44" s="38">
        <v>38946</v>
      </c>
      <c r="K44" s="38">
        <v>39083</v>
      </c>
      <c r="L44" s="35" t="s">
        <v>488</v>
      </c>
    </row>
    <row r="45" spans="1:12">
      <c r="A45" s="34">
        <v>44</v>
      </c>
      <c r="B45" s="35" t="s">
        <v>0</v>
      </c>
      <c r="C45" s="35" t="s">
        <v>482</v>
      </c>
      <c r="D45" s="40" t="s">
        <v>603</v>
      </c>
      <c r="E45" s="36" t="s">
        <v>541</v>
      </c>
      <c r="F45" s="36" t="s">
        <v>542</v>
      </c>
      <c r="G45" s="36" t="s">
        <v>485</v>
      </c>
      <c r="H45" s="37" t="s">
        <v>604</v>
      </c>
      <c r="I45" s="37" t="s">
        <v>605</v>
      </c>
      <c r="J45" s="38">
        <v>41349</v>
      </c>
      <c r="K45" s="38">
        <v>41518</v>
      </c>
      <c r="L45" s="35" t="s">
        <v>545</v>
      </c>
    </row>
    <row r="46" spans="1:12">
      <c r="A46" s="34">
        <v>45</v>
      </c>
      <c r="B46" s="35" t="s">
        <v>606</v>
      </c>
      <c r="C46" s="35" t="s">
        <v>482</v>
      </c>
      <c r="D46" s="40" t="s">
        <v>482</v>
      </c>
      <c r="E46" s="36" t="s">
        <v>483</v>
      </c>
      <c r="F46" s="36" t="s">
        <v>484</v>
      </c>
      <c r="G46" s="36" t="s">
        <v>485</v>
      </c>
      <c r="H46" s="37" t="s">
        <v>607</v>
      </c>
      <c r="I46" s="37" t="s">
        <v>608</v>
      </c>
      <c r="J46" s="38">
        <v>38853</v>
      </c>
      <c r="K46" s="38">
        <v>39139</v>
      </c>
      <c r="L46" s="35" t="s">
        <v>488</v>
      </c>
    </row>
    <row r="47" spans="1:12">
      <c r="A47" s="34">
        <v>46</v>
      </c>
      <c r="B47" s="35" t="s">
        <v>609</v>
      </c>
      <c r="C47" s="35" t="s">
        <v>482</v>
      </c>
      <c r="D47" s="40" t="s">
        <v>610</v>
      </c>
      <c r="E47" s="36" t="s">
        <v>483</v>
      </c>
      <c r="F47" s="36" t="s">
        <v>484</v>
      </c>
      <c r="G47" s="36" t="s">
        <v>485</v>
      </c>
      <c r="H47" s="37" t="s">
        <v>611</v>
      </c>
      <c r="I47" s="37" t="s">
        <v>612</v>
      </c>
      <c r="J47" s="38">
        <v>38930</v>
      </c>
      <c r="K47" s="38">
        <v>39113</v>
      </c>
      <c r="L47" s="35" t="s">
        <v>488</v>
      </c>
    </row>
  </sheetData>
  <autoFilter ref="A1:L1">
    <sortState ref="A5:L50">
      <sortCondition ref="D4"/>
    </sortState>
  </autoFilter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2:L25"/>
  <sheetViews>
    <sheetView workbookViewId="0">
      <selection activeCell="G17" sqref="G17"/>
    </sheetView>
  </sheetViews>
  <sheetFormatPr defaultRowHeight="15.75"/>
  <cols>
    <col min="2" max="2" width="5.625" customWidth="1"/>
    <col min="3" max="3" width="5.875" customWidth="1"/>
    <col min="4" max="4" width="17.875" bestFit="1" customWidth="1"/>
    <col min="6" max="6" width="6.625" customWidth="1"/>
    <col min="7" max="7" width="6.375" customWidth="1"/>
    <col min="8" max="8" width="18.625" bestFit="1" customWidth="1"/>
    <col min="10" max="10" width="5.5" customWidth="1"/>
    <col min="11" max="11" width="6.25" customWidth="1"/>
    <col min="12" max="12" width="18" bestFit="1" customWidth="1"/>
  </cols>
  <sheetData>
    <row r="2" spans="2:12">
      <c r="B2" t="s">
        <v>466</v>
      </c>
      <c r="C2" s="36" t="s">
        <v>656</v>
      </c>
      <c r="D2" s="37" t="s">
        <v>661</v>
      </c>
      <c r="F2" t="s">
        <v>466</v>
      </c>
      <c r="G2" s="36" t="s">
        <v>671</v>
      </c>
      <c r="H2" s="37" t="s">
        <v>672</v>
      </c>
      <c r="J2" s="1" t="s">
        <v>466</v>
      </c>
      <c r="K2" s="36" t="s">
        <v>541</v>
      </c>
      <c r="L2" s="37" t="s">
        <v>634</v>
      </c>
    </row>
    <row r="3" spans="2:12">
      <c r="B3" t="s">
        <v>466</v>
      </c>
      <c r="C3" s="36" t="s">
        <v>656</v>
      </c>
      <c r="D3" s="37" t="s">
        <v>658</v>
      </c>
      <c r="F3" t="s">
        <v>466</v>
      </c>
      <c r="G3" s="36" t="s">
        <v>671</v>
      </c>
      <c r="H3" s="37" t="s">
        <v>675</v>
      </c>
      <c r="J3" s="1" t="s">
        <v>466</v>
      </c>
      <c r="K3" s="36" t="s">
        <v>541</v>
      </c>
      <c r="L3" s="37" t="s">
        <v>635</v>
      </c>
    </row>
    <row r="4" spans="2:12">
      <c r="B4" t="s">
        <v>466</v>
      </c>
      <c r="C4" s="36" t="s">
        <v>656</v>
      </c>
      <c r="D4" s="37" t="s">
        <v>659</v>
      </c>
      <c r="F4" t="s">
        <v>467</v>
      </c>
      <c r="G4" s="36" t="s">
        <v>671</v>
      </c>
      <c r="H4" s="37" t="s">
        <v>674</v>
      </c>
      <c r="J4" s="1" t="s">
        <v>466</v>
      </c>
      <c r="K4" s="36" t="s">
        <v>541</v>
      </c>
      <c r="L4" s="37" t="s">
        <v>636</v>
      </c>
    </row>
    <row r="5" spans="2:12">
      <c r="B5" t="s">
        <v>466</v>
      </c>
      <c r="C5" s="36" t="s">
        <v>656</v>
      </c>
      <c r="D5" s="37" t="s">
        <v>665</v>
      </c>
      <c r="F5" t="s">
        <v>467</v>
      </c>
      <c r="G5" s="36" t="s">
        <v>671</v>
      </c>
      <c r="H5" s="37" t="s">
        <v>676</v>
      </c>
      <c r="J5" s="1" t="s">
        <v>466</v>
      </c>
      <c r="K5" s="36" t="s">
        <v>541</v>
      </c>
      <c r="L5" s="37" t="s">
        <v>637</v>
      </c>
    </row>
    <row r="6" spans="2:12">
      <c r="B6" t="s">
        <v>466</v>
      </c>
      <c r="C6" s="36" t="s">
        <v>656</v>
      </c>
      <c r="D6" s="37" t="s">
        <v>666</v>
      </c>
      <c r="F6" t="s">
        <v>467</v>
      </c>
      <c r="G6" s="36" t="s">
        <v>671</v>
      </c>
      <c r="H6" s="37" t="s">
        <v>677</v>
      </c>
      <c r="J6" s="1" t="s">
        <v>466</v>
      </c>
      <c r="K6" s="36" t="s">
        <v>541</v>
      </c>
      <c r="L6" s="37" t="s">
        <v>639</v>
      </c>
    </row>
    <row r="7" spans="2:12">
      <c r="B7" t="s">
        <v>466</v>
      </c>
      <c r="C7" s="36" t="s">
        <v>656</v>
      </c>
      <c r="D7" s="37" t="s">
        <v>667</v>
      </c>
      <c r="F7" t="s">
        <v>468</v>
      </c>
      <c r="G7" s="36" t="s">
        <v>671</v>
      </c>
      <c r="H7" s="37" t="s">
        <v>678</v>
      </c>
      <c r="J7" s="1" t="s">
        <v>466</v>
      </c>
      <c r="K7" s="36" t="s">
        <v>541</v>
      </c>
      <c r="L7" s="37" t="s">
        <v>641</v>
      </c>
    </row>
    <row r="8" spans="2:12">
      <c r="B8" t="s">
        <v>467</v>
      </c>
      <c r="C8" s="36" t="s">
        <v>656</v>
      </c>
      <c r="D8" s="37" t="s">
        <v>657</v>
      </c>
      <c r="F8" t="s">
        <v>468</v>
      </c>
      <c r="G8" s="36" t="s">
        <v>671</v>
      </c>
      <c r="H8" s="37" t="s">
        <v>679</v>
      </c>
      <c r="J8" s="1" t="s">
        <v>466</v>
      </c>
      <c r="K8" s="36" t="s">
        <v>541</v>
      </c>
      <c r="L8" s="37" t="s">
        <v>642</v>
      </c>
    </row>
    <row r="9" spans="2:12">
      <c r="B9" t="s">
        <v>467</v>
      </c>
      <c r="C9" s="36" t="s">
        <v>656</v>
      </c>
      <c r="D9" s="37" t="s">
        <v>660</v>
      </c>
      <c r="F9" t="s">
        <v>468</v>
      </c>
      <c r="G9" s="36" t="s">
        <v>671</v>
      </c>
      <c r="H9" s="37" t="s">
        <v>680</v>
      </c>
      <c r="J9" s="1" t="s">
        <v>466</v>
      </c>
      <c r="K9" s="36" t="s">
        <v>541</v>
      </c>
      <c r="L9" s="37" t="s">
        <v>644</v>
      </c>
    </row>
    <row r="10" spans="2:12">
      <c r="B10" t="s">
        <v>467</v>
      </c>
      <c r="C10" s="36" t="s">
        <v>656</v>
      </c>
      <c r="D10" s="37" t="s">
        <v>662</v>
      </c>
      <c r="F10" t="s">
        <v>468</v>
      </c>
      <c r="G10" s="36" t="s">
        <v>671</v>
      </c>
      <c r="H10" s="37" t="s">
        <v>673</v>
      </c>
      <c r="J10" s="1" t="s">
        <v>466</v>
      </c>
      <c r="K10" s="36" t="s">
        <v>541</v>
      </c>
      <c r="L10" s="37" t="s">
        <v>646</v>
      </c>
    </row>
    <row r="11" spans="2:12">
      <c r="B11" t="s">
        <v>467</v>
      </c>
      <c r="C11" s="36" t="s">
        <v>656</v>
      </c>
      <c r="D11" s="37" t="s">
        <v>663</v>
      </c>
      <c r="J11" s="1" t="s">
        <v>467</v>
      </c>
      <c r="K11" s="36" t="s">
        <v>541</v>
      </c>
      <c r="L11" s="37" t="s">
        <v>632</v>
      </c>
    </row>
    <row r="12" spans="2:12">
      <c r="B12" t="s">
        <v>467</v>
      </c>
      <c r="C12" s="36" t="s">
        <v>656</v>
      </c>
      <c r="D12" s="37" t="s">
        <v>664</v>
      </c>
      <c r="J12" s="1" t="s">
        <v>467</v>
      </c>
      <c r="K12" s="36" t="s">
        <v>541</v>
      </c>
      <c r="L12" s="37" t="s">
        <v>633</v>
      </c>
    </row>
    <row r="13" spans="2:12">
      <c r="B13" t="s">
        <v>467</v>
      </c>
      <c r="C13" s="36" t="s">
        <v>656</v>
      </c>
      <c r="D13" s="37" t="s">
        <v>668</v>
      </c>
      <c r="J13" s="1" t="s">
        <v>467</v>
      </c>
      <c r="K13" s="36" t="s">
        <v>541</v>
      </c>
      <c r="L13" s="37" t="s">
        <v>638</v>
      </c>
    </row>
    <row r="14" spans="2:12">
      <c r="B14" t="s">
        <v>468</v>
      </c>
      <c r="C14" s="36" t="s">
        <v>656</v>
      </c>
      <c r="D14" s="37" t="s">
        <v>669</v>
      </c>
      <c r="J14" s="1" t="s">
        <v>467</v>
      </c>
      <c r="K14" s="36" t="s">
        <v>541</v>
      </c>
      <c r="L14" s="37" t="s">
        <v>640</v>
      </c>
    </row>
    <row r="15" spans="2:12">
      <c r="B15" t="s">
        <v>468</v>
      </c>
      <c r="C15" s="36" t="s">
        <v>656</v>
      </c>
      <c r="D15" s="37" t="s">
        <v>670</v>
      </c>
      <c r="J15" s="1" t="s">
        <v>467</v>
      </c>
      <c r="K15" s="36" t="s">
        <v>541</v>
      </c>
      <c r="L15" s="37" t="s">
        <v>643</v>
      </c>
    </row>
    <row r="16" spans="2:12">
      <c r="J16" s="1" t="s">
        <v>467</v>
      </c>
      <c r="K16" s="36" t="s">
        <v>541</v>
      </c>
      <c r="L16" s="37" t="s">
        <v>645</v>
      </c>
    </row>
    <row r="17" spans="10:12">
      <c r="J17" s="1" t="s">
        <v>467</v>
      </c>
      <c r="K17" s="36" t="s">
        <v>541</v>
      </c>
      <c r="L17" s="37" t="s">
        <v>651</v>
      </c>
    </row>
    <row r="18" spans="10:12">
      <c r="J18" s="1" t="s">
        <v>467</v>
      </c>
      <c r="K18" s="36" t="s">
        <v>541</v>
      </c>
      <c r="L18" s="37" t="s">
        <v>653</v>
      </c>
    </row>
    <row r="19" spans="10:12">
      <c r="J19" s="1" t="s">
        <v>468</v>
      </c>
      <c r="K19" s="36" t="s">
        <v>541</v>
      </c>
      <c r="L19" s="37" t="s">
        <v>647</v>
      </c>
    </row>
    <row r="20" spans="10:12">
      <c r="J20" s="1" t="s">
        <v>468</v>
      </c>
      <c r="K20" s="36" t="s">
        <v>541</v>
      </c>
      <c r="L20" s="37" t="s">
        <v>648</v>
      </c>
    </row>
    <row r="21" spans="10:12">
      <c r="J21" s="1" t="s">
        <v>468</v>
      </c>
      <c r="K21" s="36" t="s">
        <v>541</v>
      </c>
      <c r="L21" s="37" t="s">
        <v>649</v>
      </c>
    </row>
    <row r="22" spans="10:12">
      <c r="J22" s="1" t="s">
        <v>468</v>
      </c>
      <c r="K22" s="36" t="s">
        <v>541</v>
      </c>
      <c r="L22" s="37" t="s">
        <v>650</v>
      </c>
    </row>
    <row r="23" spans="10:12">
      <c r="J23" s="1" t="s">
        <v>468</v>
      </c>
      <c r="K23" s="36" t="s">
        <v>541</v>
      </c>
      <c r="L23" s="37" t="s">
        <v>652</v>
      </c>
    </row>
    <row r="24" spans="10:12">
      <c r="J24" s="1" t="s">
        <v>468</v>
      </c>
      <c r="K24" s="36" t="s">
        <v>541</v>
      </c>
      <c r="L24" s="37" t="s">
        <v>654</v>
      </c>
    </row>
    <row r="25" spans="10:12">
      <c r="J25" s="1" t="s">
        <v>468</v>
      </c>
      <c r="K25" s="36" t="s">
        <v>541</v>
      </c>
      <c r="L25" s="37" t="s">
        <v>655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18</vt:i4>
      </vt:variant>
    </vt:vector>
  </HeadingPairs>
  <TitlesOfParts>
    <vt:vector size="25" baseType="lpstr">
      <vt:lpstr>Final_Template</vt:lpstr>
      <vt:lpstr>Daily Sending </vt:lpstr>
      <vt:lpstr>Needle Type _ Database</vt:lpstr>
      <vt:lpstr>Style Name_Database</vt:lpstr>
      <vt:lpstr>Line_Database</vt:lpstr>
      <vt:lpstr>Line Leaders_List </vt:lpstr>
      <vt:lpstr>CO Technical_List</vt:lpstr>
      <vt:lpstr>_4T</vt:lpstr>
      <vt:lpstr>BS</vt:lpstr>
      <vt:lpstr>CS</vt:lpstr>
      <vt:lpstr>DN</vt:lpstr>
      <vt:lpstr>FL</vt:lpstr>
      <vt:lpstr>GM</vt:lpstr>
      <vt:lpstr>KH</vt:lpstr>
      <vt:lpstr>LOPP1</vt:lpstr>
      <vt:lpstr>LOPP2</vt:lpstr>
      <vt:lpstr>LOPP3</vt:lpstr>
      <vt:lpstr>SLSP1</vt:lpstr>
      <vt:lpstr>SLSP2</vt:lpstr>
      <vt:lpstr>SLSP3</vt:lpstr>
      <vt:lpstr>SN</vt:lpstr>
      <vt:lpstr>SSSP1</vt:lpstr>
      <vt:lpstr>SSSP2</vt:lpstr>
      <vt:lpstr>SSSP3</vt:lpstr>
      <vt:lpstr>WM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Anabella Cantorne (SCI-PH)</dc:creator>
  <cp:lastModifiedBy>Angie lea Bacat (SCI-PH)</cp:lastModifiedBy>
  <cp:lastPrinted>2021-10-05T06:46:46Z</cp:lastPrinted>
  <dcterms:created xsi:type="dcterms:W3CDTF">2016-01-18T12:26:28Z</dcterms:created>
  <dcterms:modified xsi:type="dcterms:W3CDTF">2021-10-05T06:46:59Z</dcterms:modified>
</cp:coreProperties>
</file>